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8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Sheet1!$E$7:$E$25,Sheet1!$E$27:$E$45,Sheet1!$E$47:$E$65,Sheet1!$E$67:$E$85,Sheet1!$E$87:$E$105,Sheet1!$F$6:$F$45,Sheet1!$F$47:$F$105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Sheet1!$I$108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I80" i="1" l="1"/>
  <c r="I81" i="1"/>
  <c r="I82" i="1"/>
  <c r="I83" i="1"/>
  <c r="I84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D18" i="1"/>
  <c r="CE18" i="1"/>
  <c r="CF18" i="1"/>
  <c r="CG18" i="1"/>
  <c r="CH18" i="1"/>
  <c r="CI18" i="1"/>
  <c r="CI20" i="1" s="1"/>
  <c r="CJ18" i="1"/>
  <c r="CK18" i="1"/>
  <c r="CL18" i="1"/>
  <c r="CM18" i="1"/>
  <c r="CM20" i="1" s="1"/>
  <c r="CN18" i="1"/>
  <c r="CO18" i="1"/>
  <c r="CD20" i="1"/>
  <c r="CE20" i="1"/>
  <c r="CF20" i="1"/>
  <c r="CG20" i="1"/>
  <c r="CH20" i="1"/>
  <c r="CJ20" i="1"/>
  <c r="CK20" i="1"/>
  <c r="CL20" i="1"/>
  <c r="CN20" i="1"/>
  <c r="CO20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D22" i="1"/>
  <c r="CD30" i="1" s="1"/>
  <c r="CE22" i="1"/>
  <c r="CE30" i="1" s="1"/>
  <c r="CF22" i="1"/>
  <c r="CF30" i="1" s="1"/>
  <c r="CG22" i="1"/>
  <c r="CG30" i="1" s="1"/>
  <c r="CH22" i="1"/>
  <c r="CH30" i="1" s="1"/>
  <c r="CI22" i="1"/>
  <c r="CI30" i="1" s="1"/>
  <c r="CJ22" i="1"/>
  <c r="CJ30" i="1" s="1"/>
  <c r="CK22" i="1"/>
  <c r="CK30" i="1" s="1"/>
  <c r="CL22" i="1"/>
  <c r="CL30" i="1" s="1"/>
  <c r="CM22" i="1"/>
  <c r="CM30" i="1" s="1"/>
  <c r="CN22" i="1"/>
  <c r="CN30" i="1" s="1"/>
  <c r="CO22" i="1"/>
  <c r="CO30" i="1" s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D24" i="1"/>
  <c r="CD32" i="1" s="1"/>
  <c r="CE24" i="1"/>
  <c r="CE32" i="1" s="1"/>
  <c r="CF24" i="1"/>
  <c r="CF32" i="1" s="1"/>
  <c r="CG24" i="1"/>
  <c r="CG32" i="1" s="1"/>
  <c r="CH24" i="1"/>
  <c r="CH32" i="1" s="1"/>
  <c r="CI24" i="1"/>
  <c r="CI32" i="1" s="1"/>
  <c r="CJ24" i="1"/>
  <c r="CJ32" i="1" s="1"/>
  <c r="CK24" i="1"/>
  <c r="CK32" i="1" s="1"/>
  <c r="CL24" i="1"/>
  <c r="CL32" i="1" s="1"/>
  <c r="CM24" i="1"/>
  <c r="CM32" i="1" s="1"/>
  <c r="CN24" i="1"/>
  <c r="CN32" i="1" s="1"/>
  <c r="CO24" i="1"/>
  <c r="CO32" i="1" s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D26" i="1"/>
  <c r="CD34" i="1" s="1"/>
  <c r="CE26" i="1"/>
  <c r="CE34" i="1" s="1"/>
  <c r="CF26" i="1"/>
  <c r="CF34" i="1" s="1"/>
  <c r="CG26" i="1"/>
  <c r="CG34" i="1" s="1"/>
  <c r="CH26" i="1"/>
  <c r="CH34" i="1" s="1"/>
  <c r="CI26" i="1"/>
  <c r="CI34" i="1" s="1"/>
  <c r="CJ26" i="1"/>
  <c r="CJ34" i="1" s="1"/>
  <c r="CK26" i="1"/>
  <c r="CK34" i="1" s="1"/>
  <c r="CL26" i="1"/>
  <c r="CL34" i="1" s="1"/>
  <c r="CM26" i="1"/>
  <c r="CM34" i="1" s="1"/>
  <c r="CN26" i="1"/>
  <c r="CN34" i="1" s="1"/>
  <c r="CO26" i="1"/>
  <c r="CO34" i="1" s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D28" i="1"/>
  <c r="CD36" i="1" s="1"/>
  <c r="CE28" i="1"/>
  <c r="CE36" i="1" s="1"/>
  <c r="CF28" i="1"/>
  <c r="CF36" i="1" s="1"/>
  <c r="CG28" i="1"/>
  <c r="CG36" i="1" s="1"/>
  <c r="CH28" i="1"/>
  <c r="CH36" i="1" s="1"/>
  <c r="CI28" i="1"/>
  <c r="CI36" i="1" s="1"/>
  <c r="CJ28" i="1"/>
  <c r="CJ36" i="1" s="1"/>
  <c r="CK28" i="1"/>
  <c r="CK36" i="1" s="1"/>
  <c r="CL28" i="1"/>
  <c r="CL36" i="1" s="1"/>
  <c r="CM28" i="1"/>
  <c r="CM36" i="1" s="1"/>
  <c r="CN28" i="1"/>
  <c r="CN36" i="1" s="1"/>
  <c r="CO28" i="1"/>
  <c r="CO36" i="1" s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I85" i="1"/>
  <c r="CD40" i="1" l="1"/>
  <c r="CG44" i="1"/>
  <c r="CK42" i="1"/>
  <c r="CD42" i="1"/>
  <c r="CN40" i="1"/>
  <c r="CJ40" i="1"/>
  <c r="CF40" i="1"/>
  <c r="CO44" i="1"/>
  <c r="CL40" i="1"/>
  <c r="CH40" i="1"/>
  <c r="CK44" i="1"/>
  <c r="CM44" i="1"/>
  <c r="CI44" i="1"/>
  <c r="CE44" i="1"/>
  <c r="CM42" i="1"/>
  <c r="CI42" i="1"/>
  <c r="CE42" i="1"/>
  <c r="CO40" i="1"/>
  <c r="CM40" i="1"/>
  <c r="CK40" i="1"/>
  <c r="CI40" i="1"/>
  <c r="CG40" i="1"/>
  <c r="CE40" i="1"/>
  <c r="CO42" i="1"/>
  <c r="CG42" i="1"/>
  <c r="CN44" i="1"/>
  <c r="CL44" i="1"/>
  <c r="CJ44" i="1"/>
  <c r="CH44" i="1"/>
  <c r="CF44" i="1"/>
  <c r="CD44" i="1"/>
  <c r="CN42" i="1"/>
  <c r="CL42" i="1"/>
  <c r="CJ42" i="1"/>
  <c r="CH42" i="1"/>
  <c r="CF42" i="1"/>
  <c r="I105" i="1"/>
  <c r="G106" i="1" l="1"/>
  <c r="CA17" i="1" l="1"/>
  <c r="BZ11" i="1"/>
  <c r="BZ12" i="1"/>
  <c r="CA12" i="1"/>
  <c r="CB12" i="1"/>
  <c r="CC12" i="1"/>
  <c r="BZ14" i="1"/>
  <c r="CA14" i="1"/>
  <c r="CB14" i="1"/>
  <c r="CC14" i="1"/>
  <c r="BZ16" i="1"/>
  <c r="CA16" i="1"/>
  <c r="CB16" i="1"/>
  <c r="CC16" i="1"/>
  <c r="BZ17" i="1"/>
  <c r="BZ18" i="1"/>
  <c r="CA18" i="1"/>
  <c r="CB18" i="1"/>
  <c r="CC18" i="1"/>
  <c r="BZ21" i="1"/>
  <c r="CA21" i="1"/>
  <c r="CB21" i="1"/>
  <c r="CC21" i="1"/>
  <c r="BZ22" i="1"/>
  <c r="CA22" i="1"/>
  <c r="CB22" i="1"/>
  <c r="CC22" i="1"/>
  <c r="BZ23" i="1"/>
  <c r="CA23" i="1"/>
  <c r="CB23" i="1"/>
  <c r="CC23" i="1"/>
  <c r="BZ24" i="1"/>
  <c r="CA24" i="1"/>
  <c r="CB24" i="1"/>
  <c r="CC24" i="1"/>
  <c r="BZ25" i="1"/>
  <c r="CA25" i="1"/>
  <c r="CB25" i="1"/>
  <c r="CC25" i="1"/>
  <c r="BZ26" i="1"/>
  <c r="CA26" i="1"/>
  <c r="CB26" i="1"/>
  <c r="CC26" i="1"/>
  <c r="BZ27" i="1"/>
  <c r="CA27" i="1"/>
  <c r="CB27" i="1"/>
  <c r="CC27" i="1"/>
  <c r="BZ28" i="1"/>
  <c r="CA28" i="1"/>
  <c r="CB28" i="1"/>
  <c r="CC28" i="1"/>
  <c r="BZ66" i="1"/>
  <c r="CA66" i="1"/>
  <c r="CB66" i="1"/>
  <c r="CC66" i="1"/>
  <c r="BZ67" i="1"/>
  <c r="CA67" i="1"/>
  <c r="CB67" i="1"/>
  <c r="CC67" i="1"/>
  <c r="I73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4" i="1"/>
  <c r="I75" i="1"/>
  <c r="I76" i="1"/>
  <c r="I77" i="1"/>
  <c r="I78" i="1"/>
  <c r="I79" i="1"/>
  <c r="BF11" i="1"/>
  <c r="BW11" i="1"/>
  <c r="BX11" i="1"/>
  <c r="BY11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W13" i="1"/>
  <c r="BX13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F15" i="1"/>
  <c r="BW15" i="1"/>
  <c r="BX15" i="1"/>
  <c r="BY15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F17" i="1"/>
  <c r="BW17" i="1"/>
  <c r="BX17" i="1"/>
  <c r="BY17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F20" i="1"/>
  <c r="BG20" i="1"/>
  <c r="BJ20" i="1"/>
  <c r="BK20" i="1"/>
  <c r="BN20" i="1"/>
  <c r="BO20" i="1"/>
  <c r="BR20" i="1"/>
  <c r="BS20" i="1"/>
  <c r="BV20" i="1"/>
  <c r="BW20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Y20" i="1" l="1"/>
  <c r="BU20" i="1"/>
  <c r="BQ20" i="1"/>
  <c r="BM20" i="1"/>
  <c r="BI20" i="1"/>
  <c r="BX20" i="1"/>
  <c r="BT20" i="1"/>
  <c r="BP20" i="1"/>
  <c r="BL20" i="1"/>
  <c r="BH20" i="1"/>
  <c r="BZ20" i="1"/>
  <c r="CB20" i="1"/>
  <c r="BG17" i="1"/>
  <c r="BG35" i="1" s="1"/>
  <c r="BY13" i="1"/>
  <c r="BY19" i="1" s="1"/>
  <c r="CC20" i="1"/>
  <c r="CA20" i="1"/>
  <c r="BW19" i="1"/>
  <c r="BW65" i="1" s="1"/>
  <c r="BZ15" i="1"/>
  <c r="BX19" i="1"/>
  <c r="BX65" i="1" s="1"/>
  <c r="BX64" i="1"/>
  <c r="BX36" i="1"/>
  <c r="BV36" i="1"/>
  <c r="BT36" i="1"/>
  <c r="BR36" i="1"/>
  <c r="BP36" i="1"/>
  <c r="BN36" i="1"/>
  <c r="BL36" i="1"/>
  <c r="BJ36" i="1"/>
  <c r="BH36" i="1"/>
  <c r="BF36" i="1"/>
  <c r="BX35" i="1"/>
  <c r="BF35" i="1"/>
  <c r="BX34" i="1"/>
  <c r="BV34" i="1"/>
  <c r="BT34" i="1"/>
  <c r="BR34" i="1"/>
  <c r="BP34" i="1"/>
  <c r="BN34" i="1"/>
  <c r="BL34" i="1"/>
  <c r="BJ34" i="1"/>
  <c r="BH34" i="1"/>
  <c r="BF34" i="1"/>
  <c r="BX33" i="1"/>
  <c r="BF33" i="1"/>
  <c r="BX32" i="1"/>
  <c r="BV32" i="1"/>
  <c r="BT32" i="1"/>
  <c r="BR32" i="1"/>
  <c r="BP32" i="1"/>
  <c r="BN32" i="1"/>
  <c r="BL32" i="1"/>
  <c r="BJ32" i="1"/>
  <c r="BH32" i="1"/>
  <c r="BF32" i="1"/>
  <c r="BX31" i="1"/>
  <c r="BX30" i="1"/>
  <c r="BV30" i="1"/>
  <c r="BT30" i="1"/>
  <c r="BR30" i="1"/>
  <c r="BP30" i="1"/>
  <c r="BN30" i="1"/>
  <c r="BL30" i="1"/>
  <c r="BJ30" i="1"/>
  <c r="BH30" i="1"/>
  <c r="BF30" i="1"/>
  <c r="BX29" i="1"/>
  <c r="BF29" i="1"/>
  <c r="CB36" i="1"/>
  <c r="BZ36" i="1"/>
  <c r="BZ35" i="1"/>
  <c r="CB34" i="1"/>
  <c r="BZ34" i="1"/>
  <c r="BZ33" i="1"/>
  <c r="CB32" i="1"/>
  <c r="BZ32" i="1"/>
  <c r="CB30" i="1"/>
  <c r="BZ30" i="1"/>
  <c r="BZ29" i="1"/>
  <c r="BY36" i="1"/>
  <c r="BW36" i="1"/>
  <c r="BU36" i="1"/>
  <c r="BS36" i="1"/>
  <c r="BQ36" i="1"/>
  <c r="BO36" i="1"/>
  <c r="BM36" i="1"/>
  <c r="BK36" i="1"/>
  <c r="BI36" i="1"/>
  <c r="BG36" i="1"/>
  <c r="BY35" i="1"/>
  <c r="BW35" i="1"/>
  <c r="BY34" i="1"/>
  <c r="BW34" i="1"/>
  <c r="BU34" i="1"/>
  <c r="BS34" i="1"/>
  <c r="BQ34" i="1"/>
  <c r="BO34" i="1"/>
  <c r="BM34" i="1"/>
  <c r="BK34" i="1"/>
  <c r="BI34" i="1"/>
  <c r="BG34" i="1"/>
  <c r="BY33" i="1"/>
  <c r="BW33" i="1"/>
  <c r="BY32" i="1"/>
  <c r="BW32" i="1"/>
  <c r="BU32" i="1"/>
  <c r="BS32" i="1"/>
  <c r="BQ32" i="1"/>
  <c r="BO32" i="1"/>
  <c r="BM32" i="1"/>
  <c r="BK32" i="1"/>
  <c r="BI32" i="1"/>
  <c r="BG32" i="1"/>
  <c r="BY31" i="1"/>
  <c r="BW31" i="1"/>
  <c r="BY30" i="1"/>
  <c r="BW30" i="1"/>
  <c r="BU30" i="1"/>
  <c r="BS30" i="1"/>
  <c r="BQ30" i="1"/>
  <c r="BO30" i="1"/>
  <c r="BM30" i="1"/>
  <c r="BK30" i="1"/>
  <c r="BI30" i="1"/>
  <c r="BG30" i="1"/>
  <c r="BY29" i="1"/>
  <c r="BW29" i="1"/>
  <c r="CC36" i="1"/>
  <c r="CA36" i="1"/>
  <c r="CA35" i="1"/>
  <c r="CC34" i="1"/>
  <c r="CA34" i="1"/>
  <c r="CC32" i="1"/>
  <c r="CA32" i="1"/>
  <c r="CC30" i="1"/>
  <c r="CA30" i="1"/>
  <c r="BW64" i="1" l="1"/>
  <c r="BY65" i="1"/>
  <c r="BY64" i="1"/>
  <c r="BZ13" i="1"/>
  <c r="BG15" i="1"/>
  <c r="BG33" i="1" s="1"/>
  <c r="BH17" i="1"/>
  <c r="BH35" i="1" s="1"/>
  <c r="CA11" i="1"/>
  <c r="CA29" i="1" s="1"/>
  <c r="CA43" i="1" s="1"/>
  <c r="CB17" i="1"/>
  <c r="CB35" i="1" s="1"/>
  <c r="CA15" i="1"/>
  <c r="CA33" i="1" s="1"/>
  <c r="BG11" i="1"/>
  <c r="BG29" i="1" s="1"/>
  <c r="BG43" i="1" s="1"/>
  <c r="BF13" i="1"/>
  <c r="CC40" i="1"/>
  <c r="CC42" i="1"/>
  <c r="BY39" i="1"/>
  <c r="BM40" i="1"/>
  <c r="BQ40" i="1"/>
  <c r="BY40" i="1"/>
  <c r="BI42" i="1"/>
  <c r="BM42" i="1"/>
  <c r="BU42" i="1"/>
  <c r="BY43" i="1"/>
  <c r="BM44" i="1"/>
  <c r="BU44" i="1"/>
  <c r="CB42" i="1"/>
  <c r="CB44" i="1"/>
  <c r="BX39" i="1"/>
  <c r="BH40" i="1"/>
  <c r="BP40" i="1"/>
  <c r="BT40" i="1"/>
  <c r="BH42" i="1"/>
  <c r="BL42" i="1"/>
  <c r="BT42" i="1"/>
  <c r="BX43" i="1"/>
  <c r="BL44" i="1"/>
  <c r="BT44" i="1"/>
  <c r="CA40" i="1"/>
  <c r="CA42" i="1"/>
  <c r="CA44" i="1"/>
  <c r="BW39" i="1"/>
  <c r="BG40" i="1"/>
  <c r="BK40" i="1"/>
  <c r="BO40" i="1"/>
  <c r="BS40" i="1"/>
  <c r="BW40" i="1"/>
  <c r="BW41" i="1"/>
  <c r="BG42" i="1"/>
  <c r="BK42" i="1"/>
  <c r="BO42" i="1"/>
  <c r="BS42" i="1"/>
  <c r="BW42" i="1"/>
  <c r="BW43" i="1"/>
  <c r="BG44" i="1"/>
  <c r="BK44" i="1"/>
  <c r="BO44" i="1"/>
  <c r="BS44" i="1"/>
  <c r="BW44" i="1"/>
  <c r="BZ40" i="1"/>
  <c r="BZ41" i="1"/>
  <c r="BZ42" i="1"/>
  <c r="BZ43" i="1"/>
  <c r="BZ44" i="1"/>
  <c r="BF40" i="1"/>
  <c r="BJ40" i="1"/>
  <c r="BN40" i="1"/>
  <c r="BR40" i="1"/>
  <c r="BV40" i="1"/>
  <c r="BF41" i="1"/>
  <c r="BF42" i="1"/>
  <c r="BJ42" i="1"/>
  <c r="BN42" i="1"/>
  <c r="BR42" i="1"/>
  <c r="BV42" i="1"/>
  <c r="BF43" i="1"/>
  <c r="BF44" i="1"/>
  <c r="BJ44" i="1"/>
  <c r="BN44" i="1"/>
  <c r="BR44" i="1"/>
  <c r="BV44" i="1"/>
  <c r="CC44" i="1"/>
  <c r="BI40" i="1"/>
  <c r="BU40" i="1"/>
  <c r="BY41" i="1"/>
  <c r="BQ42" i="1"/>
  <c r="BY42" i="1"/>
  <c r="BI44" i="1"/>
  <c r="BQ44" i="1"/>
  <c r="BY44" i="1"/>
  <c r="CB40" i="1"/>
  <c r="BL40" i="1"/>
  <c r="BX40" i="1"/>
  <c r="BX41" i="1"/>
  <c r="BP42" i="1"/>
  <c r="BX42" i="1"/>
  <c r="BH44" i="1"/>
  <c r="BP44" i="1"/>
  <c r="BX44" i="1"/>
  <c r="BG41" i="1" l="1"/>
  <c r="CA41" i="1"/>
  <c r="BF19" i="1"/>
  <c r="BF31" i="1"/>
  <c r="BF39" i="1" s="1"/>
  <c r="BF45" i="1" s="1"/>
  <c r="BF46" i="1" s="1"/>
  <c r="CB11" i="1"/>
  <c r="CB29" i="1" s="1"/>
  <c r="CB43" i="1" s="1"/>
  <c r="CA13" i="1"/>
  <c r="BH15" i="1"/>
  <c r="BH33" i="1" s="1"/>
  <c r="BI17" i="1"/>
  <c r="BI35" i="1" s="1"/>
  <c r="BZ19" i="1"/>
  <c r="BZ31" i="1"/>
  <c r="BZ39" i="1" s="1"/>
  <c r="BZ45" i="1" s="1"/>
  <c r="BZ47" i="1" s="1"/>
  <c r="BH11" i="1"/>
  <c r="BH29" i="1" s="1"/>
  <c r="BH43" i="1" s="1"/>
  <c r="BG13" i="1"/>
  <c r="CB15" i="1"/>
  <c r="CB33" i="1" s="1"/>
  <c r="CC17" i="1"/>
  <c r="CC35" i="1" s="1"/>
  <c r="BW45" i="1"/>
  <c r="BX45" i="1"/>
  <c r="BX47" i="1" s="1"/>
  <c r="BY45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R66" i="1"/>
  <c r="CB13" i="1" l="1"/>
  <c r="BI15" i="1"/>
  <c r="BI33" i="1" s="1"/>
  <c r="BJ17" i="1"/>
  <c r="BJ35" i="1" s="1"/>
  <c r="CC11" i="1"/>
  <c r="CC29" i="1" s="1"/>
  <c r="CC43" i="1" s="1"/>
  <c r="BZ64" i="1"/>
  <c r="BZ65" i="1"/>
  <c r="BH41" i="1"/>
  <c r="BF65" i="1"/>
  <c r="BF64" i="1"/>
  <c r="CB41" i="1"/>
  <c r="BG19" i="1"/>
  <c r="BG31" i="1"/>
  <c r="BG39" i="1" s="1"/>
  <c r="BG45" i="1" s="1"/>
  <c r="BG50" i="1" s="1"/>
  <c r="CA19" i="1"/>
  <c r="CA31" i="1"/>
  <c r="CA39" i="1" s="1"/>
  <c r="CA45" i="1" s="1"/>
  <c r="CA47" i="1" s="1"/>
  <c r="BI11" i="1"/>
  <c r="BI29" i="1" s="1"/>
  <c r="BI43" i="1" s="1"/>
  <c r="BH13" i="1"/>
  <c r="CD17" i="1"/>
  <c r="CD35" i="1" s="1"/>
  <c r="CC15" i="1"/>
  <c r="CC33" i="1" s="1"/>
  <c r="BX46" i="1"/>
  <c r="BX54" i="1" s="1"/>
  <c r="BX62" i="1" s="1"/>
  <c r="BZ46" i="1"/>
  <c r="BZ54" i="1" s="1"/>
  <c r="BZ62" i="1" s="1"/>
  <c r="BY46" i="1"/>
  <c r="BY50" i="1"/>
  <c r="BY58" i="1"/>
  <c r="BW46" i="1"/>
  <c r="BW50" i="1"/>
  <c r="BW58" i="1"/>
  <c r="BY47" i="1"/>
  <c r="BX50" i="1"/>
  <c r="BX58" i="1"/>
  <c r="BZ50" i="1"/>
  <c r="BZ58" i="1"/>
  <c r="BF50" i="1"/>
  <c r="BF58" i="1"/>
  <c r="BW47" i="1"/>
  <c r="BF47" i="1"/>
  <c r="BF52" i="1" s="1"/>
  <c r="BF60" i="1" s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G47" i="1" l="1"/>
  <c r="CA46" i="1"/>
  <c r="CA55" i="1" s="1"/>
  <c r="CA63" i="1" s="1"/>
  <c r="CA50" i="1"/>
  <c r="CC41" i="1"/>
  <c r="CA58" i="1"/>
  <c r="BG58" i="1"/>
  <c r="CA64" i="1"/>
  <c r="CA65" i="1"/>
  <c r="BG46" i="1"/>
  <c r="BG53" i="1" s="1"/>
  <c r="BG61" i="1" s="1"/>
  <c r="CE17" i="1"/>
  <c r="CE35" i="1" s="1"/>
  <c r="CD15" i="1"/>
  <c r="CD33" i="1" s="1"/>
  <c r="BH19" i="1"/>
  <c r="BH31" i="1"/>
  <c r="BH39" i="1" s="1"/>
  <c r="BG64" i="1"/>
  <c r="BG65" i="1"/>
  <c r="CB19" i="1"/>
  <c r="CB31" i="1"/>
  <c r="CB39" i="1" s="1"/>
  <c r="CB45" i="1" s="1"/>
  <c r="BJ11" i="1"/>
  <c r="BJ29" i="1" s="1"/>
  <c r="BJ43" i="1" s="1"/>
  <c r="BI13" i="1"/>
  <c r="CD11" i="1"/>
  <c r="CD29" i="1" s="1"/>
  <c r="CD43" i="1" s="1"/>
  <c r="CC13" i="1"/>
  <c r="BJ15" i="1"/>
  <c r="BJ33" i="1" s="1"/>
  <c r="BJ41" i="1" s="1"/>
  <c r="BK17" i="1"/>
  <c r="BK35" i="1" s="1"/>
  <c r="BI41" i="1"/>
  <c r="BX52" i="1"/>
  <c r="BX60" i="1" s="1"/>
  <c r="BX71" i="1" s="1"/>
  <c r="BX53" i="1"/>
  <c r="BX61" i="1" s="1"/>
  <c r="BX55" i="1"/>
  <c r="BX63" i="1" s="1"/>
  <c r="BZ55" i="1"/>
  <c r="BZ63" i="1" s="1"/>
  <c r="BZ52" i="1"/>
  <c r="BZ60" i="1" s="1"/>
  <c r="BZ68" i="1" s="1"/>
  <c r="BZ53" i="1"/>
  <c r="BZ61" i="1" s="1"/>
  <c r="BW55" i="1"/>
  <c r="BW63" i="1" s="1"/>
  <c r="BW53" i="1"/>
  <c r="BW61" i="1" s="1"/>
  <c r="BW54" i="1"/>
  <c r="BW62" i="1" s="1"/>
  <c r="BW52" i="1"/>
  <c r="BW60" i="1" s="1"/>
  <c r="BF53" i="1"/>
  <c r="BF61" i="1" s="1"/>
  <c r="BF55" i="1"/>
  <c r="BF63" i="1" s="1"/>
  <c r="BF54" i="1"/>
  <c r="BF62" i="1" s="1"/>
  <c r="BF68" i="1" s="1"/>
  <c r="BY55" i="1"/>
  <c r="BY63" i="1" s="1"/>
  <c r="BY53" i="1"/>
  <c r="BY61" i="1" s="1"/>
  <c r="BY54" i="1"/>
  <c r="BY62" i="1" s="1"/>
  <c r="BY52" i="1"/>
  <c r="BY60" i="1" s="1"/>
  <c r="R67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R28" i="1"/>
  <c r="R27" i="1"/>
  <c r="R26" i="1"/>
  <c r="R25" i="1"/>
  <c r="R24" i="1"/>
  <c r="R23" i="1"/>
  <c r="R22" i="1"/>
  <c r="R21" i="1"/>
  <c r="CA54" i="1" l="1"/>
  <c r="CA62" i="1" s="1"/>
  <c r="CA53" i="1"/>
  <c r="CA61" i="1" s="1"/>
  <c r="CA72" i="1" s="1"/>
  <c r="CA52" i="1"/>
  <c r="CA60" i="1" s="1"/>
  <c r="BG54" i="1"/>
  <c r="BG62" i="1" s="1"/>
  <c r="BG55" i="1"/>
  <c r="BG63" i="1" s="1"/>
  <c r="BG52" i="1"/>
  <c r="BG60" i="1" s="1"/>
  <c r="CC19" i="1"/>
  <c r="CC31" i="1"/>
  <c r="CC39" i="1" s="1"/>
  <c r="AR11" i="1"/>
  <c r="AR29" i="1" s="1"/>
  <c r="BK11" i="1"/>
  <c r="BK29" i="1" s="1"/>
  <c r="BK43" i="1" s="1"/>
  <c r="BJ13" i="1"/>
  <c r="BI19" i="1"/>
  <c r="BI31" i="1"/>
  <c r="BI39" i="1" s="1"/>
  <c r="CB46" i="1"/>
  <c r="CB58" i="1"/>
  <c r="CB47" i="1"/>
  <c r="CB50" i="1"/>
  <c r="BH65" i="1"/>
  <c r="BH64" i="1"/>
  <c r="CD41" i="1"/>
  <c r="CB64" i="1"/>
  <c r="CB65" i="1"/>
  <c r="BH45" i="1"/>
  <c r="BH46" i="1" s="1"/>
  <c r="CE15" i="1"/>
  <c r="CE33" i="1" s="1"/>
  <c r="CF17" i="1"/>
  <c r="CF35" i="1" s="1"/>
  <c r="CE11" i="1"/>
  <c r="CE29" i="1" s="1"/>
  <c r="CE43" i="1" s="1"/>
  <c r="CD13" i="1"/>
  <c r="BK15" i="1"/>
  <c r="BK33" i="1" s="1"/>
  <c r="BL17" i="1"/>
  <c r="BL35" i="1" s="1"/>
  <c r="BX68" i="1"/>
  <c r="BX69" i="1"/>
  <c r="BX72" i="1"/>
  <c r="BZ72" i="1"/>
  <c r="BX73" i="1"/>
  <c r="BX70" i="1"/>
  <c r="BW69" i="1"/>
  <c r="BZ69" i="1"/>
  <c r="BZ71" i="1"/>
  <c r="BZ73" i="1"/>
  <c r="BW68" i="1"/>
  <c r="BZ70" i="1"/>
  <c r="BW73" i="1"/>
  <c r="BY68" i="1"/>
  <c r="BW71" i="1"/>
  <c r="BY73" i="1"/>
  <c r="BF69" i="1"/>
  <c r="BY72" i="1"/>
  <c r="BY70" i="1"/>
  <c r="BF72" i="1"/>
  <c r="BF70" i="1"/>
  <c r="BF73" i="1"/>
  <c r="BF71" i="1"/>
  <c r="BY71" i="1"/>
  <c r="BY69" i="1"/>
  <c r="BW70" i="1"/>
  <c r="BW72" i="1"/>
  <c r="S11" i="1"/>
  <c r="S29" i="1" s="1"/>
  <c r="T11" i="1"/>
  <c r="T29" i="1" s="1"/>
  <c r="U11" i="1"/>
  <c r="U29" i="1" s="1"/>
  <c r="V11" i="1"/>
  <c r="V29" i="1" s="1"/>
  <c r="W11" i="1"/>
  <c r="W29" i="1" s="1"/>
  <c r="X11" i="1"/>
  <c r="X29" i="1" s="1"/>
  <c r="AK11" i="1"/>
  <c r="AK29" i="1" s="1"/>
  <c r="AL11" i="1"/>
  <c r="AL29" i="1" s="1"/>
  <c r="AM11" i="1"/>
  <c r="AM29" i="1" s="1"/>
  <c r="AN11" i="1"/>
  <c r="AN29" i="1" s="1"/>
  <c r="AO11" i="1"/>
  <c r="AO29" i="1" s="1"/>
  <c r="AP11" i="1"/>
  <c r="AP29" i="1" s="1"/>
  <c r="AQ11" i="1"/>
  <c r="AQ29" i="1" s="1"/>
  <c r="BD11" i="1"/>
  <c r="BD29" i="1" s="1"/>
  <c r="BE11" i="1"/>
  <c r="BE29" i="1" s="1"/>
  <c r="S12" i="1"/>
  <c r="S30" i="1" s="1"/>
  <c r="T12" i="1"/>
  <c r="T30" i="1" s="1"/>
  <c r="U12" i="1"/>
  <c r="U30" i="1" s="1"/>
  <c r="V12" i="1"/>
  <c r="V30" i="1" s="1"/>
  <c r="W12" i="1"/>
  <c r="W30" i="1" s="1"/>
  <c r="X12" i="1"/>
  <c r="X30" i="1" s="1"/>
  <c r="Y12" i="1"/>
  <c r="Y30" i="1" s="1"/>
  <c r="Z12" i="1"/>
  <c r="Z30" i="1" s="1"/>
  <c r="AA12" i="1"/>
  <c r="AA30" i="1" s="1"/>
  <c r="AB12" i="1"/>
  <c r="AB30" i="1" s="1"/>
  <c r="AC12" i="1"/>
  <c r="AC30" i="1" s="1"/>
  <c r="AD12" i="1"/>
  <c r="AD30" i="1" s="1"/>
  <c r="AE12" i="1"/>
  <c r="AE30" i="1" s="1"/>
  <c r="AF12" i="1"/>
  <c r="AF30" i="1" s="1"/>
  <c r="AG12" i="1"/>
  <c r="AG30" i="1" s="1"/>
  <c r="AH12" i="1"/>
  <c r="AH30" i="1" s="1"/>
  <c r="AI12" i="1"/>
  <c r="AI30" i="1" s="1"/>
  <c r="AJ12" i="1"/>
  <c r="AJ30" i="1" s="1"/>
  <c r="AK12" i="1"/>
  <c r="AK30" i="1" s="1"/>
  <c r="AL12" i="1"/>
  <c r="AL30" i="1" s="1"/>
  <c r="AM12" i="1"/>
  <c r="AM30" i="1" s="1"/>
  <c r="AN12" i="1"/>
  <c r="AN30" i="1" s="1"/>
  <c r="AO12" i="1"/>
  <c r="AO30" i="1" s="1"/>
  <c r="AP12" i="1"/>
  <c r="AP30" i="1" s="1"/>
  <c r="AQ12" i="1"/>
  <c r="AQ30" i="1" s="1"/>
  <c r="AR12" i="1"/>
  <c r="AR30" i="1" s="1"/>
  <c r="AS12" i="1"/>
  <c r="AS30" i="1" s="1"/>
  <c r="AT12" i="1"/>
  <c r="AT30" i="1" s="1"/>
  <c r="AU12" i="1"/>
  <c r="AU30" i="1" s="1"/>
  <c r="AV12" i="1"/>
  <c r="AV30" i="1" s="1"/>
  <c r="AW12" i="1"/>
  <c r="AW30" i="1" s="1"/>
  <c r="AX12" i="1"/>
  <c r="AX30" i="1" s="1"/>
  <c r="AY12" i="1"/>
  <c r="AY30" i="1" s="1"/>
  <c r="AZ12" i="1"/>
  <c r="AZ30" i="1" s="1"/>
  <c r="BA12" i="1"/>
  <c r="BA30" i="1" s="1"/>
  <c r="BB12" i="1"/>
  <c r="BB30" i="1" s="1"/>
  <c r="BC12" i="1"/>
  <c r="BC30" i="1" s="1"/>
  <c r="BD12" i="1"/>
  <c r="BD30" i="1" s="1"/>
  <c r="BE12" i="1"/>
  <c r="BE30" i="1" s="1"/>
  <c r="S13" i="1"/>
  <c r="T13" i="1"/>
  <c r="U13" i="1"/>
  <c r="V13" i="1"/>
  <c r="W13" i="1"/>
  <c r="AK13" i="1"/>
  <c r="AL13" i="1"/>
  <c r="AM13" i="1"/>
  <c r="AN13" i="1"/>
  <c r="AO13" i="1"/>
  <c r="AP13" i="1"/>
  <c r="AQ13" i="1"/>
  <c r="BD13" i="1"/>
  <c r="BE13" i="1"/>
  <c r="S14" i="1"/>
  <c r="S32" i="1" s="1"/>
  <c r="T14" i="1"/>
  <c r="T32" i="1" s="1"/>
  <c r="U14" i="1"/>
  <c r="U32" i="1" s="1"/>
  <c r="V14" i="1"/>
  <c r="V32" i="1" s="1"/>
  <c r="W14" i="1"/>
  <c r="W32" i="1" s="1"/>
  <c r="X14" i="1"/>
  <c r="X32" i="1" s="1"/>
  <c r="Y14" i="1"/>
  <c r="Y32" i="1" s="1"/>
  <c r="Z14" i="1"/>
  <c r="Z32" i="1" s="1"/>
  <c r="AA14" i="1"/>
  <c r="AA32" i="1" s="1"/>
  <c r="AB14" i="1"/>
  <c r="AB32" i="1" s="1"/>
  <c r="AC14" i="1"/>
  <c r="AC32" i="1" s="1"/>
  <c r="AD14" i="1"/>
  <c r="AD32" i="1" s="1"/>
  <c r="AE14" i="1"/>
  <c r="AE32" i="1" s="1"/>
  <c r="AF14" i="1"/>
  <c r="AF32" i="1" s="1"/>
  <c r="AG14" i="1"/>
  <c r="AG32" i="1" s="1"/>
  <c r="AH14" i="1"/>
  <c r="AH32" i="1" s="1"/>
  <c r="AI14" i="1"/>
  <c r="AI32" i="1" s="1"/>
  <c r="AJ14" i="1"/>
  <c r="AJ32" i="1" s="1"/>
  <c r="AK14" i="1"/>
  <c r="AK32" i="1" s="1"/>
  <c r="AL14" i="1"/>
  <c r="AL32" i="1" s="1"/>
  <c r="AM14" i="1"/>
  <c r="AM32" i="1" s="1"/>
  <c r="AN14" i="1"/>
  <c r="AN32" i="1" s="1"/>
  <c r="AO14" i="1"/>
  <c r="AO32" i="1" s="1"/>
  <c r="AP14" i="1"/>
  <c r="AP32" i="1" s="1"/>
  <c r="AQ14" i="1"/>
  <c r="AQ32" i="1" s="1"/>
  <c r="AR14" i="1"/>
  <c r="AR32" i="1" s="1"/>
  <c r="AS14" i="1"/>
  <c r="AS32" i="1" s="1"/>
  <c r="AT14" i="1"/>
  <c r="AT32" i="1" s="1"/>
  <c r="AU14" i="1"/>
  <c r="AU32" i="1" s="1"/>
  <c r="AV14" i="1"/>
  <c r="AV32" i="1" s="1"/>
  <c r="AW14" i="1"/>
  <c r="AW32" i="1" s="1"/>
  <c r="AX14" i="1"/>
  <c r="AX32" i="1" s="1"/>
  <c r="AY14" i="1"/>
  <c r="AY32" i="1" s="1"/>
  <c r="AZ14" i="1"/>
  <c r="AZ32" i="1" s="1"/>
  <c r="BA14" i="1"/>
  <c r="BA32" i="1" s="1"/>
  <c r="BB14" i="1"/>
  <c r="BB32" i="1" s="1"/>
  <c r="BC14" i="1"/>
  <c r="BC32" i="1" s="1"/>
  <c r="BD14" i="1"/>
  <c r="BD32" i="1" s="1"/>
  <c r="BE14" i="1"/>
  <c r="BE32" i="1" s="1"/>
  <c r="S15" i="1"/>
  <c r="S33" i="1" s="1"/>
  <c r="T15" i="1"/>
  <c r="T33" i="1" s="1"/>
  <c r="U15" i="1"/>
  <c r="U33" i="1" s="1"/>
  <c r="V15" i="1"/>
  <c r="V33" i="1" s="1"/>
  <c r="W15" i="1"/>
  <c r="W33" i="1" s="1"/>
  <c r="X15" i="1"/>
  <c r="X33" i="1" s="1"/>
  <c r="AK15" i="1"/>
  <c r="AK33" i="1" s="1"/>
  <c r="AL15" i="1"/>
  <c r="AL33" i="1" s="1"/>
  <c r="AM15" i="1"/>
  <c r="AM33" i="1" s="1"/>
  <c r="AN15" i="1"/>
  <c r="AN33" i="1" s="1"/>
  <c r="AO15" i="1"/>
  <c r="AO33" i="1" s="1"/>
  <c r="AP15" i="1"/>
  <c r="AP33" i="1" s="1"/>
  <c r="AQ15" i="1"/>
  <c r="AQ33" i="1" s="1"/>
  <c r="AR15" i="1"/>
  <c r="AR33" i="1" s="1"/>
  <c r="BD15" i="1"/>
  <c r="BD33" i="1" s="1"/>
  <c r="BE15" i="1"/>
  <c r="BE33" i="1" s="1"/>
  <c r="S16" i="1"/>
  <c r="S34" i="1" s="1"/>
  <c r="T16" i="1"/>
  <c r="T34" i="1" s="1"/>
  <c r="U16" i="1"/>
  <c r="U34" i="1" s="1"/>
  <c r="V16" i="1"/>
  <c r="V34" i="1" s="1"/>
  <c r="W16" i="1"/>
  <c r="W34" i="1" s="1"/>
  <c r="X16" i="1"/>
  <c r="X34" i="1" s="1"/>
  <c r="Y16" i="1"/>
  <c r="Y34" i="1" s="1"/>
  <c r="Z16" i="1"/>
  <c r="Z34" i="1" s="1"/>
  <c r="AA16" i="1"/>
  <c r="AA34" i="1" s="1"/>
  <c r="AB16" i="1"/>
  <c r="AB34" i="1" s="1"/>
  <c r="AC16" i="1"/>
  <c r="AC34" i="1" s="1"/>
  <c r="AD16" i="1"/>
  <c r="AD34" i="1" s="1"/>
  <c r="AE16" i="1"/>
  <c r="AE34" i="1" s="1"/>
  <c r="AF16" i="1"/>
  <c r="AF34" i="1" s="1"/>
  <c r="AG16" i="1"/>
  <c r="AG34" i="1" s="1"/>
  <c r="AH16" i="1"/>
  <c r="AH34" i="1" s="1"/>
  <c r="AI16" i="1"/>
  <c r="AI34" i="1" s="1"/>
  <c r="AJ16" i="1"/>
  <c r="AJ34" i="1" s="1"/>
  <c r="AK16" i="1"/>
  <c r="AK34" i="1" s="1"/>
  <c r="AL16" i="1"/>
  <c r="AL34" i="1" s="1"/>
  <c r="AM16" i="1"/>
  <c r="AM34" i="1" s="1"/>
  <c r="AN16" i="1"/>
  <c r="AN34" i="1" s="1"/>
  <c r="AO16" i="1"/>
  <c r="AO34" i="1" s="1"/>
  <c r="AP16" i="1"/>
  <c r="AP34" i="1" s="1"/>
  <c r="AQ16" i="1"/>
  <c r="AQ34" i="1" s="1"/>
  <c r="AR16" i="1"/>
  <c r="AR34" i="1" s="1"/>
  <c r="AS16" i="1"/>
  <c r="AS34" i="1" s="1"/>
  <c r="AT16" i="1"/>
  <c r="AT34" i="1" s="1"/>
  <c r="AU16" i="1"/>
  <c r="AU34" i="1" s="1"/>
  <c r="AV16" i="1"/>
  <c r="AV34" i="1" s="1"/>
  <c r="AW16" i="1"/>
  <c r="AW34" i="1" s="1"/>
  <c r="AX16" i="1"/>
  <c r="AX34" i="1" s="1"/>
  <c r="AY16" i="1"/>
  <c r="AY34" i="1" s="1"/>
  <c r="AZ16" i="1"/>
  <c r="AZ34" i="1" s="1"/>
  <c r="BA16" i="1"/>
  <c r="BA34" i="1" s="1"/>
  <c r="BB16" i="1"/>
  <c r="BB34" i="1" s="1"/>
  <c r="BC16" i="1"/>
  <c r="BC34" i="1" s="1"/>
  <c r="BD16" i="1"/>
  <c r="BD34" i="1" s="1"/>
  <c r="BE16" i="1"/>
  <c r="BE34" i="1" s="1"/>
  <c r="S17" i="1"/>
  <c r="S35" i="1" s="1"/>
  <c r="T17" i="1"/>
  <c r="T35" i="1" s="1"/>
  <c r="U17" i="1"/>
  <c r="U35" i="1" s="1"/>
  <c r="V17" i="1"/>
  <c r="V35" i="1" s="1"/>
  <c r="W17" i="1"/>
  <c r="W35" i="1" s="1"/>
  <c r="X17" i="1"/>
  <c r="X35" i="1" s="1"/>
  <c r="Y17" i="1"/>
  <c r="Y35" i="1" s="1"/>
  <c r="AK17" i="1"/>
  <c r="AK35" i="1" s="1"/>
  <c r="AL17" i="1"/>
  <c r="AL35" i="1" s="1"/>
  <c r="AM17" i="1"/>
  <c r="AM35" i="1" s="1"/>
  <c r="AN17" i="1"/>
  <c r="AN35" i="1" s="1"/>
  <c r="AO17" i="1"/>
  <c r="AO35" i="1" s="1"/>
  <c r="AP17" i="1"/>
  <c r="AP35" i="1" s="1"/>
  <c r="AQ17" i="1"/>
  <c r="AQ35" i="1" s="1"/>
  <c r="AR17" i="1"/>
  <c r="AR35" i="1" s="1"/>
  <c r="AS17" i="1"/>
  <c r="AS35" i="1" s="1"/>
  <c r="BD17" i="1"/>
  <c r="BD35" i="1" s="1"/>
  <c r="BE17" i="1"/>
  <c r="BE35" i="1" s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R18" i="1"/>
  <c r="R36" i="1" s="1"/>
  <c r="R17" i="1"/>
  <c r="R35" i="1" s="1"/>
  <c r="R16" i="1"/>
  <c r="R34" i="1" s="1"/>
  <c r="R15" i="1"/>
  <c r="R33" i="1" s="1"/>
  <c r="R14" i="1"/>
  <c r="R32" i="1" s="1"/>
  <c r="R13" i="1"/>
  <c r="R31" i="1" s="1"/>
  <c r="R12" i="1"/>
  <c r="R30" i="1" s="1"/>
  <c r="R11" i="1"/>
  <c r="R29" i="1" s="1"/>
  <c r="CA68" i="1" l="1"/>
  <c r="BG68" i="1"/>
  <c r="CA70" i="1"/>
  <c r="BG71" i="1"/>
  <c r="CA69" i="1"/>
  <c r="CA71" i="1"/>
  <c r="CA73" i="1"/>
  <c r="BG69" i="1"/>
  <c r="BG70" i="1"/>
  <c r="BG72" i="1"/>
  <c r="BG73" i="1"/>
  <c r="BK41" i="1"/>
  <c r="CE41" i="1"/>
  <c r="CD31" i="1"/>
  <c r="CD39" i="1" s="1"/>
  <c r="CD45" i="1" s="1"/>
  <c r="CD19" i="1"/>
  <c r="CF15" i="1"/>
  <c r="CF33" i="1" s="1"/>
  <c r="CG17" i="1"/>
  <c r="CG35" i="1" s="1"/>
  <c r="CB52" i="1"/>
  <c r="CB60" i="1" s="1"/>
  <c r="CB53" i="1"/>
  <c r="CB61" i="1" s="1"/>
  <c r="CB55" i="1"/>
  <c r="CB63" i="1" s="1"/>
  <c r="CB54" i="1"/>
  <c r="CB62" i="1" s="1"/>
  <c r="BI65" i="1"/>
  <c r="BI64" i="1"/>
  <c r="CC64" i="1"/>
  <c r="CC65" i="1"/>
  <c r="BL11" i="1"/>
  <c r="BL29" i="1" s="1"/>
  <c r="BL43" i="1" s="1"/>
  <c r="BK13" i="1"/>
  <c r="CE13" i="1"/>
  <c r="CF11" i="1"/>
  <c r="CF29" i="1" s="1"/>
  <c r="CF43" i="1" s="1"/>
  <c r="BL15" i="1"/>
  <c r="BL33" i="1" s="1"/>
  <c r="BM17" i="1"/>
  <c r="BM35" i="1" s="1"/>
  <c r="BH58" i="1"/>
  <c r="BH47" i="1"/>
  <c r="BH54" i="1" s="1"/>
  <c r="BH62" i="1" s="1"/>
  <c r="BH50" i="1"/>
  <c r="BI45" i="1"/>
  <c r="BI46" i="1" s="1"/>
  <c r="BJ19" i="1"/>
  <c r="BJ31" i="1"/>
  <c r="BJ39" i="1" s="1"/>
  <c r="BJ45" i="1" s="1"/>
  <c r="CC45" i="1"/>
  <c r="CC46" i="1" s="1"/>
  <c r="X43" i="1"/>
  <c r="X41" i="1"/>
  <c r="AL43" i="1"/>
  <c r="BD42" i="1"/>
  <c r="AE42" i="1"/>
  <c r="AE40" i="1"/>
  <c r="AP43" i="1"/>
  <c r="AK42" i="1"/>
  <c r="AL42" i="1"/>
  <c r="AO43" i="1"/>
  <c r="AH42" i="1"/>
  <c r="AL40" i="1"/>
  <c r="AO42" i="1"/>
  <c r="AP41" i="1"/>
  <c r="AZ42" i="1"/>
  <c r="AZ40" i="1"/>
  <c r="AK43" i="1"/>
  <c r="AJ42" i="1"/>
  <c r="AJ40" i="1"/>
  <c r="AR43" i="1"/>
  <c r="AR41" i="1"/>
  <c r="AV42" i="1"/>
  <c r="AV40" i="1"/>
  <c r="V42" i="1"/>
  <c r="S43" i="1"/>
  <c r="S41" i="1"/>
  <c r="AC42" i="1"/>
  <c r="AC40" i="1"/>
  <c r="AM43" i="1"/>
  <c r="AM41" i="1"/>
  <c r="BC42" i="1"/>
  <c r="BC40" i="1"/>
  <c r="AQ43" i="1"/>
  <c r="AQ41" i="1"/>
  <c r="AK40" i="1"/>
  <c r="AU42" i="1"/>
  <c r="AU40" i="1"/>
  <c r="AS42" i="1"/>
  <c r="AS40" i="1"/>
  <c r="AR42" i="1"/>
  <c r="AR40" i="1"/>
  <c r="U43" i="1"/>
  <c r="U41" i="1"/>
  <c r="V40" i="1"/>
  <c r="AH40" i="1"/>
  <c r="AN42" i="1"/>
  <c r="AN40" i="1"/>
  <c r="AG42" i="1"/>
  <c r="AG40" i="1"/>
  <c r="AY42" i="1"/>
  <c r="AY40" i="1"/>
  <c r="AM42" i="1"/>
  <c r="AM40" i="1"/>
  <c r="AA42" i="1"/>
  <c r="AA40" i="1"/>
  <c r="AT42" i="1"/>
  <c r="AT40" i="1"/>
  <c r="T43" i="1"/>
  <c r="T41" i="1"/>
  <c r="AP42" i="1"/>
  <c r="AP40" i="1"/>
  <c r="Z42" i="1"/>
  <c r="Z40" i="1"/>
  <c r="X42" i="1"/>
  <c r="X40" i="1"/>
  <c r="AD42" i="1"/>
  <c r="AD40" i="1"/>
  <c r="AO40" i="1"/>
  <c r="T42" i="1"/>
  <c r="T40" i="1"/>
  <c r="BD40" i="1"/>
  <c r="W42" i="1"/>
  <c r="W40" i="1"/>
  <c r="AQ42" i="1"/>
  <c r="AQ40" i="1"/>
  <c r="AI42" i="1"/>
  <c r="AI40" i="1"/>
  <c r="Y42" i="1"/>
  <c r="Y40" i="1"/>
  <c r="AB42" i="1"/>
  <c r="AB40" i="1"/>
  <c r="BD43" i="1"/>
  <c r="V43" i="1"/>
  <c r="V41" i="1"/>
  <c r="BA42" i="1"/>
  <c r="BA40" i="1"/>
  <c r="AO41" i="1"/>
  <c r="BB42" i="1"/>
  <c r="BB40" i="1"/>
  <c r="AL41" i="1"/>
  <c r="AK41" i="1"/>
  <c r="AX42" i="1"/>
  <c r="AX40" i="1"/>
  <c r="BE43" i="1"/>
  <c r="BE41" i="1"/>
  <c r="S42" i="1"/>
  <c r="S40" i="1"/>
  <c r="AN43" i="1"/>
  <c r="AF42" i="1"/>
  <c r="AF40" i="1"/>
  <c r="BD41" i="1"/>
  <c r="AW42" i="1"/>
  <c r="AW40" i="1"/>
  <c r="W43" i="1"/>
  <c r="W41" i="1"/>
  <c r="AN41" i="1"/>
  <c r="BE42" i="1"/>
  <c r="BE40" i="1"/>
  <c r="U42" i="1"/>
  <c r="U40" i="1"/>
  <c r="BX74" i="1"/>
  <c r="BZ74" i="1"/>
  <c r="BY74" i="1"/>
  <c r="BW74" i="1"/>
  <c r="BF74" i="1"/>
  <c r="BB20" i="1"/>
  <c r="BB36" i="1"/>
  <c r="BB44" i="1" s="1"/>
  <c r="AX20" i="1"/>
  <c r="AX36" i="1"/>
  <c r="AX44" i="1" s="1"/>
  <c r="AT20" i="1"/>
  <c r="AT36" i="1"/>
  <c r="AT44" i="1" s="1"/>
  <c r="BE20" i="1"/>
  <c r="BE36" i="1"/>
  <c r="BE44" i="1" s="1"/>
  <c r="BC20" i="1"/>
  <c r="BC36" i="1"/>
  <c r="BC44" i="1" s="1"/>
  <c r="BA20" i="1"/>
  <c r="BA36" i="1"/>
  <c r="BA44" i="1" s="1"/>
  <c r="AY20" i="1"/>
  <c r="AY36" i="1"/>
  <c r="AY44" i="1" s="1"/>
  <c r="AW20" i="1"/>
  <c r="AW36" i="1"/>
  <c r="AW44" i="1" s="1"/>
  <c r="AU20" i="1"/>
  <c r="AU36" i="1"/>
  <c r="AU44" i="1" s="1"/>
  <c r="AS20" i="1"/>
  <c r="AS36" i="1"/>
  <c r="AS44" i="1" s="1"/>
  <c r="AQ20" i="1"/>
  <c r="AQ36" i="1"/>
  <c r="AQ44" i="1" s="1"/>
  <c r="AO20" i="1"/>
  <c r="AO36" i="1"/>
  <c r="AO44" i="1" s="1"/>
  <c r="AM20" i="1"/>
  <c r="AM36" i="1"/>
  <c r="AM44" i="1" s="1"/>
  <c r="AK20" i="1"/>
  <c r="AK36" i="1"/>
  <c r="AK44" i="1" s="1"/>
  <c r="AI20" i="1"/>
  <c r="AI36" i="1"/>
  <c r="AI44" i="1" s="1"/>
  <c r="AG20" i="1"/>
  <c r="AG36" i="1"/>
  <c r="AG44" i="1" s="1"/>
  <c r="AE20" i="1"/>
  <c r="AE36" i="1"/>
  <c r="AE44" i="1" s="1"/>
  <c r="AC20" i="1"/>
  <c r="AC36" i="1"/>
  <c r="AC44" i="1" s="1"/>
  <c r="AA20" i="1"/>
  <c r="AA36" i="1"/>
  <c r="AA44" i="1" s="1"/>
  <c r="Y20" i="1"/>
  <c r="Y36" i="1"/>
  <c r="Y44" i="1" s="1"/>
  <c r="W20" i="1"/>
  <c r="W36" i="1"/>
  <c r="W44" i="1" s="1"/>
  <c r="U20" i="1"/>
  <c r="U36" i="1"/>
  <c r="U44" i="1" s="1"/>
  <c r="S20" i="1"/>
  <c r="S36" i="1"/>
  <c r="S44" i="1" s="1"/>
  <c r="BD19" i="1"/>
  <c r="BD31" i="1"/>
  <c r="BD39" i="1" s="1"/>
  <c r="AP19" i="1"/>
  <c r="AP31" i="1"/>
  <c r="AP39" i="1" s="1"/>
  <c r="AN19" i="1"/>
  <c r="AN31" i="1"/>
  <c r="AN39" i="1" s="1"/>
  <c r="AL19" i="1"/>
  <c r="AL31" i="1"/>
  <c r="AL39" i="1" s="1"/>
  <c r="V19" i="1"/>
  <c r="V31" i="1"/>
  <c r="V39" i="1" s="1"/>
  <c r="T19" i="1"/>
  <c r="T31" i="1"/>
  <c r="T39" i="1" s="1"/>
  <c r="BD20" i="1"/>
  <c r="BD36" i="1"/>
  <c r="BD44" i="1" s="1"/>
  <c r="AZ20" i="1"/>
  <c r="AZ36" i="1"/>
  <c r="AZ44" i="1" s="1"/>
  <c r="AV20" i="1"/>
  <c r="AV36" i="1"/>
  <c r="AV44" i="1" s="1"/>
  <c r="AR20" i="1"/>
  <c r="AR36" i="1"/>
  <c r="AR44" i="1" s="1"/>
  <c r="AP20" i="1"/>
  <c r="AP36" i="1"/>
  <c r="AP44" i="1" s="1"/>
  <c r="AN20" i="1"/>
  <c r="AN36" i="1"/>
  <c r="AN44" i="1" s="1"/>
  <c r="AL20" i="1"/>
  <c r="AL36" i="1"/>
  <c r="AL44" i="1" s="1"/>
  <c r="AJ20" i="1"/>
  <c r="AJ36" i="1"/>
  <c r="AJ44" i="1" s="1"/>
  <c r="AH20" i="1"/>
  <c r="AH36" i="1"/>
  <c r="AH44" i="1" s="1"/>
  <c r="AF20" i="1"/>
  <c r="AF36" i="1"/>
  <c r="AF44" i="1" s="1"/>
  <c r="AD20" i="1"/>
  <c r="AD36" i="1"/>
  <c r="AD44" i="1" s="1"/>
  <c r="AB20" i="1"/>
  <c r="AB36" i="1"/>
  <c r="AB44" i="1" s="1"/>
  <c r="Z20" i="1"/>
  <c r="Z36" i="1"/>
  <c r="Z44" i="1" s="1"/>
  <c r="X20" i="1"/>
  <c r="X36" i="1"/>
  <c r="X44" i="1" s="1"/>
  <c r="V20" i="1"/>
  <c r="V36" i="1"/>
  <c r="V44" i="1" s="1"/>
  <c r="T20" i="1"/>
  <c r="T36" i="1"/>
  <c r="T44" i="1" s="1"/>
  <c r="BE19" i="1"/>
  <c r="BE31" i="1"/>
  <c r="BE39" i="1" s="1"/>
  <c r="AQ19" i="1"/>
  <c r="AQ31" i="1"/>
  <c r="AQ39" i="1" s="1"/>
  <c r="AO19" i="1"/>
  <c r="AO31" i="1"/>
  <c r="AO39" i="1" s="1"/>
  <c r="AM19" i="1"/>
  <c r="AM31" i="1"/>
  <c r="AM39" i="1" s="1"/>
  <c r="AK19" i="1"/>
  <c r="AK31" i="1"/>
  <c r="AK39" i="1" s="1"/>
  <c r="W19" i="1"/>
  <c r="W31" i="1"/>
  <c r="W39" i="1" s="1"/>
  <c r="U19" i="1"/>
  <c r="U31" i="1"/>
  <c r="U39" i="1" s="1"/>
  <c r="S19" i="1"/>
  <c r="S31" i="1"/>
  <c r="S39" i="1" s="1"/>
  <c r="R39" i="1"/>
  <c r="R41" i="1"/>
  <c r="R43" i="1"/>
  <c r="R40" i="1"/>
  <c r="R42" i="1"/>
  <c r="R44" i="1"/>
  <c r="R19" i="1"/>
  <c r="R20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" i="1"/>
  <c r="CA74" i="1" l="1"/>
  <c r="BG74" i="1"/>
  <c r="CB71" i="1"/>
  <c r="S65" i="1"/>
  <c r="U65" i="1"/>
  <c r="W64" i="1"/>
  <c r="AK65" i="1"/>
  <c r="AM64" i="1"/>
  <c r="AO65" i="1"/>
  <c r="AQ64" i="1"/>
  <c r="BE65" i="1"/>
  <c r="AN65" i="1"/>
  <c r="BD65" i="1"/>
  <c r="S64" i="1"/>
  <c r="AN64" i="1"/>
  <c r="W65" i="1"/>
  <c r="T65" i="1"/>
  <c r="AP64" i="1"/>
  <c r="BJ46" i="1"/>
  <c r="BJ50" i="1"/>
  <c r="BJ58" i="1"/>
  <c r="BJ47" i="1"/>
  <c r="BL41" i="1"/>
  <c r="BK19" i="1"/>
  <c r="BK31" i="1"/>
  <c r="BK39" i="1" s="1"/>
  <c r="BK45" i="1" s="1"/>
  <c r="CB68" i="1"/>
  <c r="CB73" i="1"/>
  <c r="CB72" i="1"/>
  <c r="CB69" i="1"/>
  <c r="CB70" i="1"/>
  <c r="CF41" i="1"/>
  <c r="BM15" i="1"/>
  <c r="BM33" i="1" s="1"/>
  <c r="BN17" i="1"/>
  <c r="BN35" i="1" s="1"/>
  <c r="CG11" i="1"/>
  <c r="CG29" i="1" s="1"/>
  <c r="CG43" i="1" s="1"/>
  <c r="CF13" i="1"/>
  <c r="CD46" i="1"/>
  <c r="CD47" i="1"/>
  <c r="CD50" i="1"/>
  <c r="CD58" i="1"/>
  <c r="CC47" i="1"/>
  <c r="CC54" i="1" s="1"/>
  <c r="CC62" i="1" s="1"/>
  <c r="CC58" i="1"/>
  <c r="CC50" i="1"/>
  <c r="BJ65" i="1"/>
  <c r="BJ64" i="1"/>
  <c r="BI47" i="1"/>
  <c r="BI55" i="1" s="1"/>
  <c r="BI63" i="1" s="1"/>
  <c r="BI58" i="1"/>
  <c r="BI50" i="1"/>
  <c r="BH53" i="1"/>
  <c r="BH61" i="1" s="1"/>
  <c r="BH55" i="1"/>
  <c r="BH63" i="1" s="1"/>
  <c r="BM11" i="1"/>
  <c r="BM29" i="1" s="1"/>
  <c r="BM43" i="1" s="1"/>
  <c r="BL13" i="1"/>
  <c r="AS15" i="1"/>
  <c r="AS33" i="1" s="1"/>
  <c r="AT17" i="1"/>
  <c r="AT35" i="1" s="1"/>
  <c r="CE31" i="1"/>
  <c r="CE39" i="1" s="1"/>
  <c r="CE45" i="1" s="1"/>
  <c r="CE19" i="1"/>
  <c r="AS11" i="1"/>
  <c r="AS29" i="1" s="1"/>
  <c r="AS43" i="1" s="1"/>
  <c r="AR13" i="1"/>
  <c r="Y15" i="1"/>
  <c r="Y33" i="1" s="1"/>
  <c r="Z17" i="1"/>
  <c r="Z35" i="1" s="1"/>
  <c r="Y11" i="1"/>
  <c r="Y29" i="1" s="1"/>
  <c r="Y43" i="1" s="1"/>
  <c r="X13" i="1"/>
  <c r="CG15" i="1"/>
  <c r="CG33" i="1" s="1"/>
  <c r="CH17" i="1"/>
  <c r="CH35" i="1" s="1"/>
  <c r="CD65" i="1"/>
  <c r="CD64" i="1"/>
  <c r="BH52" i="1"/>
  <c r="BH60" i="1" s="1"/>
  <c r="BH68" i="1" s="1"/>
  <c r="T64" i="1"/>
  <c r="BE64" i="1"/>
  <c r="BD64" i="1"/>
  <c r="AK64" i="1"/>
  <c r="V65" i="1"/>
  <c r="AL65" i="1"/>
  <c r="AP65" i="1"/>
  <c r="R65" i="1"/>
  <c r="U64" i="1"/>
  <c r="AO64" i="1"/>
  <c r="V64" i="1"/>
  <c r="AL64" i="1"/>
  <c r="AM65" i="1"/>
  <c r="AQ65" i="1"/>
  <c r="AK45" i="1"/>
  <c r="AK50" i="1" s="1"/>
  <c r="BE45" i="1"/>
  <c r="BE50" i="1" s="1"/>
  <c r="W45" i="1"/>
  <c r="W47" i="1" s="1"/>
  <c r="AQ45" i="1"/>
  <c r="AQ50" i="1" s="1"/>
  <c r="AM45" i="1"/>
  <c r="AM46" i="1" s="1"/>
  <c r="AO45" i="1"/>
  <c r="AO50" i="1" s="1"/>
  <c r="S45" i="1"/>
  <c r="S47" i="1" s="1"/>
  <c r="U45" i="1"/>
  <c r="U50" i="1" s="1"/>
  <c r="T45" i="1"/>
  <c r="V45" i="1"/>
  <c r="V46" i="1" s="1"/>
  <c r="AL45" i="1"/>
  <c r="AL46" i="1" s="1"/>
  <c r="AN45" i="1"/>
  <c r="AP45" i="1"/>
  <c r="AP46" i="1" s="1"/>
  <c r="BD45" i="1"/>
  <c r="R45" i="1"/>
  <c r="R64" i="1"/>
  <c r="I106" i="1"/>
  <c r="BH69" i="1" l="1"/>
  <c r="BJ52" i="1"/>
  <c r="BJ60" i="1" s="1"/>
  <c r="Y41" i="1"/>
  <c r="CG41" i="1"/>
  <c r="CH11" i="1"/>
  <c r="CH29" i="1" s="1"/>
  <c r="CH43" i="1" s="1"/>
  <c r="BN15" i="1"/>
  <c r="BN33" i="1" s="1"/>
  <c r="CG13" i="1"/>
  <c r="BO17" i="1"/>
  <c r="BO35" i="1" s="1"/>
  <c r="AR31" i="1"/>
  <c r="AR39" i="1" s="1"/>
  <c r="AR45" i="1" s="1"/>
  <c r="AR46" i="1" s="1"/>
  <c r="AR19" i="1"/>
  <c r="CE64" i="1"/>
  <c r="CE65" i="1"/>
  <c r="BL19" i="1"/>
  <c r="BL31" i="1"/>
  <c r="BL39" i="1" s="1"/>
  <c r="BH72" i="1"/>
  <c r="BH70" i="1"/>
  <c r="CC55" i="1"/>
  <c r="CC63" i="1" s="1"/>
  <c r="CC53" i="1"/>
  <c r="CC61" i="1" s="1"/>
  <c r="CD54" i="1"/>
  <c r="CD62" i="1" s="1"/>
  <c r="CD52" i="1"/>
  <c r="CD60" i="1" s="1"/>
  <c r="BM13" i="1"/>
  <c r="BN11" i="1"/>
  <c r="BN29" i="1" s="1"/>
  <c r="BN43" i="1" s="1"/>
  <c r="AT15" i="1"/>
  <c r="AT33" i="1" s="1"/>
  <c r="AU17" i="1"/>
  <c r="AU35" i="1" s="1"/>
  <c r="BK46" i="1"/>
  <c r="BK50" i="1"/>
  <c r="BK58" i="1"/>
  <c r="BK47" i="1"/>
  <c r="BH71" i="1"/>
  <c r="BJ54" i="1"/>
  <c r="BJ62" i="1" s="1"/>
  <c r="BJ53" i="1"/>
  <c r="BJ61" i="1" s="1"/>
  <c r="BJ55" i="1"/>
  <c r="BJ63" i="1" s="1"/>
  <c r="BI54" i="1"/>
  <c r="BI62" i="1" s="1"/>
  <c r="CC52" i="1"/>
  <c r="CC60" i="1" s="1"/>
  <c r="CC68" i="1" s="1"/>
  <c r="CI17" i="1"/>
  <c r="CI35" i="1" s="1"/>
  <c r="CH15" i="1"/>
  <c r="CH33" i="1" s="1"/>
  <c r="X31" i="1"/>
  <c r="X39" i="1" s="1"/>
  <c r="X45" i="1" s="1"/>
  <c r="X50" i="1" s="1"/>
  <c r="X19" i="1"/>
  <c r="Z11" i="1"/>
  <c r="Z29" i="1" s="1"/>
  <c r="Z43" i="1" s="1"/>
  <c r="Y13" i="1"/>
  <c r="CE46" i="1"/>
  <c r="CE50" i="1"/>
  <c r="CE58" i="1"/>
  <c r="CE47" i="1"/>
  <c r="AS41" i="1"/>
  <c r="AS13" i="1"/>
  <c r="Z15" i="1"/>
  <c r="Z33" i="1" s="1"/>
  <c r="AA17" i="1"/>
  <c r="AA35" i="1" s="1"/>
  <c r="AT11" i="1"/>
  <c r="AT29" i="1" s="1"/>
  <c r="AT43" i="1" s="1"/>
  <c r="CD53" i="1"/>
  <c r="CD61" i="1" s="1"/>
  <c r="CD55" i="1"/>
  <c r="CD63" i="1" s="1"/>
  <c r="CF19" i="1"/>
  <c r="CF31" i="1"/>
  <c r="CF39" i="1" s="1"/>
  <c r="CF45" i="1" s="1"/>
  <c r="BM41" i="1"/>
  <c r="CB74" i="1"/>
  <c r="BK64" i="1"/>
  <c r="BK65" i="1"/>
  <c r="BH73" i="1"/>
  <c r="BI52" i="1"/>
  <c r="BI60" i="1" s="1"/>
  <c r="BI53" i="1"/>
  <c r="BI61" i="1" s="1"/>
  <c r="BI72" i="1" s="1"/>
  <c r="AK46" i="1"/>
  <c r="AK58" i="1"/>
  <c r="AK47" i="1"/>
  <c r="AQ46" i="1"/>
  <c r="BE46" i="1"/>
  <c r="BE58" i="1"/>
  <c r="BE47" i="1"/>
  <c r="W46" i="1"/>
  <c r="W54" i="1" s="1"/>
  <c r="W62" i="1" s="1"/>
  <c r="W58" i="1"/>
  <c r="W50" i="1"/>
  <c r="AQ47" i="1"/>
  <c r="AQ58" i="1"/>
  <c r="AM47" i="1"/>
  <c r="AM52" i="1" s="1"/>
  <c r="AM60" i="1" s="1"/>
  <c r="AM50" i="1"/>
  <c r="AM58" i="1"/>
  <c r="AO46" i="1"/>
  <c r="AO58" i="1"/>
  <c r="S46" i="1"/>
  <c r="S55" i="1" s="1"/>
  <c r="S63" i="1" s="1"/>
  <c r="AO47" i="1"/>
  <c r="S58" i="1"/>
  <c r="U46" i="1"/>
  <c r="S50" i="1"/>
  <c r="U58" i="1"/>
  <c r="U47" i="1"/>
  <c r="R50" i="1"/>
  <c r="R58" i="1"/>
  <c r="BD50" i="1"/>
  <c r="BD58" i="1"/>
  <c r="BD47" i="1"/>
  <c r="AN50" i="1"/>
  <c r="AN58" i="1"/>
  <c r="AN47" i="1"/>
  <c r="T50" i="1"/>
  <c r="T58" i="1"/>
  <c r="T47" i="1"/>
  <c r="R46" i="1"/>
  <c r="R47" i="1"/>
  <c r="BD46" i="1"/>
  <c r="AP50" i="1"/>
  <c r="AP58" i="1"/>
  <c r="AP47" i="1"/>
  <c r="AP54" i="1" s="1"/>
  <c r="AP62" i="1" s="1"/>
  <c r="AN46" i="1"/>
  <c r="AL50" i="1"/>
  <c r="AL58" i="1"/>
  <c r="AL47" i="1"/>
  <c r="AL54" i="1" s="1"/>
  <c r="AL62" i="1" s="1"/>
  <c r="V50" i="1"/>
  <c r="V58" i="1"/>
  <c r="V47" i="1"/>
  <c r="V54" i="1" s="1"/>
  <c r="V62" i="1" s="1"/>
  <c r="T46" i="1"/>
  <c r="Z41" i="1" l="1"/>
  <c r="CC71" i="1"/>
  <c r="BJ71" i="1"/>
  <c r="BJ68" i="1"/>
  <c r="CH41" i="1"/>
  <c r="AR50" i="1"/>
  <c r="BJ69" i="1"/>
  <c r="CD71" i="1"/>
  <c r="CC69" i="1"/>
  <c r="BH74" i="1"/>
  <c r="CD70" i="1"/>
  <c r="CC73" i="1"/>
  <c r="AR47" i="1"/>
  <c r="AR53" i="1" s="1"/>
  <c r="AR61" i="1" s="1"/>
  <c r="X46" i="1"/>
  <c r="X47" i="1"/>
  <c r="BI68" i="1"/>
  <c r="BN41" i="1"/>
  <c r="CF46" i="1"/>
  <c r="CF50" i="1"/>
  <c r="CF47" i="1"/>
  <c r="CF58" i="1"/>
  <c r="CD69" i="1"/>
  <c r="CE52" i="1"/>
  <c r="CE60" i="1" s="1"/>
  <c r="CE54" i="1"/>
  <c r="CE62" i="1" s="1"/>
  <c r="X65" i="1"/>
  <c r="X64" i="1"/>
  <c r="CJ17" i="1"/>
  <c r="CJ35" i="1" s="1"/>
  <c r="CI15" i="1"/>
  <c r="CI33" i="1" s="1"/>
  <c r="BP17" i="1"/>
  <c r="BP35" i="1" s="1"/>
  <c r="CH13" i="1"/>
  <c r="BO15" i="1"/>
  <c r="BO33" i="1" s="1"/>
  <c r="CI11" i="1"/>
  <c r="CI29" i="1" s="1"/>
  <c r="CI43" i="1" s="1"/>
  <c r="BJ70" i="1"/>
  <c r="BJ72" i="1"/>
  <c r="BK52" i="1"/>
  <c r="BK60" i="1" s="1"/>
  <c r="BK54" i="1"/>
  <c r="BK62" i="1" s="1"/>
  <c r="AT41" i="1"/>
  <c r="BM19" i="1"/>
  <c r="BM31" i="1"/>
  <c r="BM39" i="1" s="1"/>
  <c r="BI73" i="1"/>
  <c r="BL45" i="1"/>
  <c r="AR58" i="1"/>
  <c r="X58" i="1"/>
  <c r="BJ73" i="1"/>
  <c r="CF65" i="1"/>
  <c r="CF64" i="1"/>
  <c r="CD72" i="1"/>
  <c r="CD73" i="1"/>
  <c r="BI70" i="1"/>
  <c r="AS19" i="1"/>
  <c r="AS31" i="1"/>
  <c r="AS39" i="1" s="1"/>
  <c r="AA11" i="1"/>
  <c r="AA29" i="1" s="1"/>
  <c r="AA43" i="1" s="1"/>
  <c r="Z13" i="1"/>
  <c r="CE55" i="1"/>
  <c r="CE63" i="1" s="1"/>
  <c r="CE53" i="1"/>
  <c r="CE61" i="1" s="1"/>
  <c r="Y19" i="1"/>
  <c r="Y31" i="1"/>
  <c r="Y39" i="1" s="1"/>
  <c r="Y45" i="1" s="1"/>
  <c r="BK55" i="1"/>
  <c r="BK63" i="1" s="1"/>
  <c r="BK53" i="1"/>
  <c r="BK61" i="1" s="1"/>
  <c r="AU11" i="1"/>
  <c r="AU29" i="1" s="1"/>
  <c r="AU43" i="1" s="1"/>
  <c r="AT13" i="1"/>
  <c r="AA15" i="1"/>
  <c r="AA33" i="1" s="1"/>
  <c r="AB17" i="1"/>
  <c r="AB35" i="1" s="1"/>
  <c r="CD68" i="1"/>
  <c r="CC70" i="1"/>
  <c r="CC72" i="1"/>
  <c r="BI69" i="1"/>
  <c r="BI71" i="1"/>
  <c r="BL64" i="1"/>
  <c r="BL65" i="1"/>
  <c r="AR65" i="1"/>
  <c r="AR64" i="1"/>
  <c r="CG31" i="1"/>
  <c r="CG39" i="1" s="1"/>
  <c r="CG45" i="1" s="1"/>
  <c r="CG19" i="1"/>
  <c r="BN13" i="1"/>
  <c r="BO11" i="1"/>
  <c r="BO29" i="1" s="1"/>
  <c r="BO43" i="1" s="1"/>
  <c r="AU15" i="1"/>
  <c r="AU33" i="1" s="1"/>
  <c r="AV17" i="1"/>
  <c r="AV35" i="1" s="1"/>
  <c r="AK55" i="1"/>
  <c r="AK63" i="1" s="1"/>
  <c r="AK53" i="1"/>
  <c r="AK61" i="1" s="1"/>
  <c r="AK54" i="1"/>
  <c r="AK62" i="1" s="1"/>
  <c r="AQ53" i="1"/>
  <c r="AQ61" i="1" s="1"/>
  <c r="BE53" i="1"/>
  <c r="BE61" i="1" s="1"/>
  <c r="AK52" i="1"/>
  <c r="AK60" i="1" s="1"/>
  <c r="W52" i="1"/>
  <c r="W60" i="1" s="1"/>
  <c r="W68" i="1" s="1"/>
  <c r="BE54" i="1"/>
  <c r="BE62" i="1" s="1"/>
  <c r="BE55" i="1"/>
  <c r="BE63" i="1" s="1"/>
  <c r="BE52" i="1"/>
  <c r="BE60" i="1" s="1"/>
  <c r="W53" i="1"/>
  <c r="W61" i="1" s="1"/>
  <c r="W55" i="1"/>
  <c r="W63" i="1" s="1"/>
  <c r="AO53" i="1"/>
  <c r="AO61" i="1" s="1"/>
  <c r="AQ55" i="1"/>
  <c r="AQ63" i="1" s="1"/>
  <c r="AQ54" i="1"/>
  <c r="AQ62" i="1" s="1"/>
  <c r="AQ52" i="1"/>
  <c r="AQ60" i="1" s="1"/>
  <c r="AM55" i="1"/>
  <c r="AM63" i="1" s="1"/>
  <c r="AM54" i="1"/>
  <c r="AM62" i="1" s="1"/>
  <c r="AM68" i="1" s="1"/>
  <c r="AM53" i="1"/>
  <c r="AM61" i="1" s="1"/>
  <c r="AO52" i="1"/>
  <c r="AO60" i="1" s="1"/>
  <c r="AO55" i="1"/>
  <c r="AO63" i="1" s="1"/>
  <c r="S54" i="1"/>
  <c r="S62" i="1" s="1"/>
  <c r="S53" i="1"/>
  <c r="S61" i="1" s="1"/>
  <c r="S72" i="1" s="1"/>
  <c r="S52" i="1"/>
  <c r="S60" i="1" s="1"/>
  <c r="AO54" i="1"/>
  <c r="AO62" i="1" s="1"/>
  <c r="U53" i="1"/>
  <c r="U61" i="1" s="1"/>
  <c r="U52" i="1"/>
  <c r="U60" i="1" s="1"/>
  <c r="U55" i="1"/>
  <c r="U63" i="1" s="1"/>
  <c r="U54" i="1"/>
  <c r="U62" i="1" s="1"/>
  <c r="AP52" i="1"/>
  <c r="AP60" i="1" s="1"/>
  <c r="AP68" i="1" s="1"/>
  <c r="V52" i="1"/>
  <c r="V60" i="1" s="1"/>
  <c r="V68" i="1" s="1"/>
  <c r="AL53" i="1"/>
  <c r="AL61" i="1" s="1"/>
  <c r="AL55" i="1"/>
  <c r="AL63" i="1" s="1"/>
  <c r="AL52" i="1"/>
  <c r="AL60" i="1" s="1"/>
  <c r="AL68" i="1" s="1"/>
  <c r="V53" i="1"/>
  <c r="V61" i="1" s="1"/>
  <c r="V55" i="1"/>
  <c r="V63" i="1" s="1"/>
  <c r="AN52" i="1"/>
  <c r="AN60" i="1" s="1"/>
  <c r="AN54" i="1"/>
  <c r="AN62" i="1" s="1"/>
  <c r="BD52" i="1"/>
  <c r="BD60" i="1" s="1"/>
  <c r="BD54" i="1"/>
  <c r="BD62" i="1" s="1"/>
  <c r="R52" i="1"/>
  <c r="R60" i="1" s="1"/>
  <c r="R54" i="1"/>
  <c r="R62" i="1" s="1"/>
  <c r="T53" i="1"/>
  <c r="T61" i="1" s="1"/>
  <c r="T55" i="1"/>
  <c r="T63" i="1" s="1"/>
  <c r="AN53" i="1"/>
  <c r="AN61" i="1" s="1"/>
  <c r="AN55" i="1"/>
  <c r="AN63" i="1" s="1"/>
  <c r="BD53" i="1"/>
  <c r="BD61" i="1" s="1"/>
  <c r="BD55" i="1"/>
  <c r="BD63" i="1" s="1"/>
  <c r="T52" i="1"/>
  <c r="T60" i="1" s="1"/>
  <c r="T54" i="1"/>
  <c r="T62" i="1" s="1"/>
  <c r="AP53" i="1"/>
  <c r="AP61" i="1" s="1"/>
  <c r="AP55" i="1"/>
  <c r="AP63" i="1" s="1"/>
  <c r="R55" i="1"/>
  <c r="R63" i="1" s="1"/>
  <c r="R53" i="1"/>
  <c r="R61" i="1" s="1"/>
  <c r="AR54" i="1" l="1"/>
  <c r="AR62" i="1" s="1"/>
  <c r="AR55" i="1"/>
  <c r="AR63" i="1" s="1"/>
  <c r="AR72" i="1" s="1"/>
  <c r="X55" i="1"/>
  <c r="X63" i="1" s="1"/>
  <c r="X54" i="1"/>
  <c r="X62" i="1" s="1"/>
  <c r="X52" i="1"/>
  <c r="X60" i="1" s="1"/>
  <c r="AR52" i="1"/>
  <c r="AR60" i="1" s="1"/>
  <c r="X53" i="1"/>
  <c r="X61" i="1" s="1"/>
  <c r="AU41" i="1"/>
  <c r="BI74" i="1"/>
  <c r="CC74" i="1"/>
  <c r="BK69" i="1"/>
  <c r="BK68" i="1"/>
  <c r="BJ74" i="1"/>
  <c r="CD74" i="1"/>
  <c r="AA41" i="1"/>
  <c r="CE69" i="1"/>
  <c r="CE68" i="1"/>
  <c r="AU13" i="1"/>
  <c r="AB15" i="1"/>
  <c r="AB33" i="1" s="1"/>
  <c r="AC17" i="1"/>
  <c r="AC35" i="1" s="1"/>
  <c r="AV11" i="1"/>
  <c r="AV29" i="1" s="1"/>
  <c r="AV43" i="1" s="1"/>
  <c r="CG65" i="1"/>
  <c r="CG64" i="1"/>
  <c r="AT31" i="1"/>
  <c r="AT39" i="1" s="1"/>
  <c r="AT45" i="1" s="1"/>
  <c r="AT19" i="1"/>
  <c r="AB11" i="1"/>
  <c r="AB29" i="1" s="1"/>
  <c r="AB43" i="1" s="1"/>
  <c r="AA13" i="1"/>
  <c r="Y65" i="1"/>
  <c r="Y64" i="1"/>
  <c r="AS45" i="1"/>
  <c r="AS46" i="1" s="1"/>
  <c r="BL47" i="1"/>
  <c r="BL58" i="1"/>
  <c r="BL50" i="1"/>
  <c r="BM45" i="1"/>
  <c r="BM46" i="1" s="1"/>
  <c r="CH19" i="1"/>
  <c r="CH31" i="1"/>
  <c r="CH39" i="1" s="1"/>
  <c r="CH45" i="1" s="1"/>
  <c r="CI41" i="1"/>
  <c r="CK17" i="1"/>
  <c r="CK35" i="1" s="1"/>
  <c r="CJ15" i="1"/>
  <c r="CJ33" i="1" s="1"/>
  <c r="CJ11" i="1"/>
  <c r="CJ29" i="1" s="1"/>
  <c r="CJ43" i="1" s="1"/>
  <c r="BQ17" i="1"/>
  <c r="BQ35" i="1" s="1"/>
  <c r="CI13" i="1"/>
  <c r="BP15" i="1"/>
  <c r="BP33" i="1" s="1"/>
  <c r="CF54" i="1"/>
  <c r="CF62" i="1" s="1"/>
  <c r="CF53" i="1"/>
  <c r="CF61" i="1" s="1"/>
  <c r="CF55" i="1"/>
  <c r="CF63" i="1" s="1"/>
  <c r="CF52" i="1"/>
  <c r="CF60" i="1" s="1"/>
  <c r="BN19" i="1"/>
  <c r="BN31" i="1"/>
  <c r="BN39" i="1" s="1"/>
  <c r="CG46" i="1"/>
  <c r="CG50" i="1"/>
  <c r="CG58" i="1"/>
  <c r="CG47" i="1"/>
  <c r="BK70" i="1"/>
  <c r="BK72" i="1"/>
  <c r="Y46" i="1"/>
  <c r="Y47" i="1"/>
  <c r="Y58" i="1"/>
  <c r="Y50" i="1"/>
  <c r="CE70" i="1"/>
  <c r="CE72" i="1"/>
  <c r="Z31" i="1"/>
  <c r="Z39" i="1" s="1"/>
  <c r="Z45" i="1" s="1"/>
  <c r="Z19" i="1"/>
  <c r="AS65" i="1"/>
  <c r="AS64" i="1"/>
  <c r="BL46" i="1"/>
  <c r="BM64" i="1"/>
  <c r="BM65" i="1"/>
  <c r="BK71" i="1"/>
  <c r="BK73" i="1"/>
  <c r="BO41" i="1"/>
  <c r="BO13" i="1"/>
  <c r="BP11" i="1"/>
  <c r="BP29" i="1" s="1"/>
  <c r="BP43" i="1" s="1"/>
  <c r="AW17" i="1"/>
  <c r="AW35" i="1" s="1"/>
  <c r="AV15" i="1"/>
  <c r="AV33" i="1" s="1"/>
  <c r="CE71" i="1"/>
  <c r="CE73" i="1"/>
  <c r="AK70" i="1"/>
  <c r="AK72" i="1"/>
  <c r="AQ72" i="1"/>
  <c r="AK69" i="1"/>
  <c r="BE72" i="1"/>
  <c r="AK71" i="1"/>
  <c r="AK73" i="1"/>
  <c r="AK68" i="1"/>
  <c r="W71" i="1"/>
  <c r="BE71" i="1"/>
  <c r="BE68" i="1"/>
  <c r="BE73" i="1"/>
  <c r="BE69" i="1"/>
  <c r="BE70" i="1"/>
  <c r="AO72" i="1"/>
  <c r="W70" i="1"/>
  <c r="W69" i="1"/>
  <c r="W73" i="1"/>
  <c r="W72" i="1"/>
  <c r="AQ70" i="1"/>
  <c r="AM71" i="1"/>
  <c r="AQ68" i="1"/>
  <c r="AQ69" i="1"/>
  <c r="AQ73" i="1"/>
  <c r="AQ71" i="1"/>
  <c r="AM69" i="1"/>
  <c r="AM73" i="1"/>
  <c r="AM70" i="1"/>
  <c r="AM72" i="1"/>
  <c r="S68" i="1"/>
  <c r="U70" i="1"/>
  <c r="S70" i="1"/>
  <c r="U71" i="1"/>
  <c r="AO70" i="1"/>
  <c r="S73" i="1"/>
  <c r="AO69" i="1"/>
  <c r="S71" i="1"/>
  <c r="AO68" i="1"/>
  <c r="S69" i="1"/>
  <c r="AO73" i="1"/>
  <c r="AO71" i="1"/>
  <c r="U68" i="1"/>
  <c r="AP71" i="1"/>
  <c r="U69" i="1"/>
  <c r="U72" i="1"/>
  <c r="U73" i="1"/>
  <c r="AN69" i="1"/>
  <c r="BD71" i="1"/>
  <c r="V71" i="1"/>
  <c r="AL71" i="1"/>
  <c r="AL73" i="1"/>
  <c r="AN73" i="1"/>
  <c r="AN71" i="1"/>
  <c r="AP69" i="1"/>
  <c r="T68" i="1"/>
  <c r="T71" i="1"/>
  <c r="AL69" i="1"/>
  <c r="R69" i="1"/>
  <c r="BD73" i="1"/>
  <c r="T73" i="1"/>
  <c r="R68" i="1"/>
  <c r="V69" i="1"/>
  <c r="BD69" i="1"/>
  <c r="T69" i="1"/>
  <c r="R72" i="1"/>
  <c r="R70" i="1"/>
  <c r="R71" i="1"/>
  <c r="AN70" i="1"/>
  <c r="AN72" i="1"/>
  <c r="BD68" i="1"/>
  <c r="AN68" i="1"/>
  <c r="AL72" i="1"/>
  <c r="AL70" i="1"/>
  <c r="AP70" i="1"/>
  <c r="AP72" i="1"/>
  <c r="R73" i="1"/>
  <c r="BD72" i="1"/>
  <c r="BD70" i="1"/>
  <c r="T72" i="1"/>
  <c r="T70" i="1"/>
  <c r="AP73" i="1"/>
  <c r="V70" i="1"/>
  <c r="V72" i="1"/>
  <c r="V73" i="1"/>
  <c r="AV41" i="1" l="1"/>
  <c r="X70" i="1"/>
  <c r="AR70" i="1"/>
  <c r="AR71" i="1"/>
  <c r="X72" i="1"/>
  <c r="AR73" i="1"/>
  <c r="AR68" i="1"/>
  <c r="AR69" i="1"/>
  <c r="X68" i="1"/>
  <c r="X69" i="1"/>
  <c r="X73" i="1"/>
  <c r="X71" i="1"/>
  <c r="CF68" i="1"/>
  <c r="CF73" i="1"/>
  <c r="CF71" i="1"/>
  <c r="CF69" i="1"/>
  <c r="CE74" i="1"/>
  <c r="BK74" i="1"/>
  <c r="AW11" i="1"/>
  <c r="AW29" i="1" s="1"/>
  <c r="AW43" i="1" s="1"/>
  <c r="AV13" i="1"/>
  <c r="AC15" i="1"/>
  <c r="AC33" i="1" s="1"/>
  <c r="AD17" i="1"/>
  <c r="AD35" i="1" s="1"/>
  <c r="BO19" i="1"/>
  <c r="BO31" i="1"/>
  <c r="BO39" i="1" s="1"/>
  <c r="BO45" i="1" s="1"/>
  <c r="Z46" i="1"/>
  <c r="Z58" i="1"/>
  <c r="Z50" i="1"/>
  <c r="Z47" i="1"/>
  <c r="Y52" i="1"/>
  <c r="Y60" i="1" s="1"/>
  <c r="Y54" i="1"/>
  <c r="Y62" i="1" s="1"/>
  <c r="CG52" i="1"/>
  <c r="CG60" i="1" s="1"/>
  <c r="CG55" i="1"/>
  <c r="CG63" i="1" s="1"/>
  <c r="CG53" i="1"/>
  <c r="CG61" i="1" s="1"/>
  <c r="BN45" i="1"/>
  <c r="BN46" i="1" s="1"/>
  <c r="CF72" i="1"/>
  <c r="CF70" i="1"/>
  <c r="BP41" i="1"/>
  <c r="CJ41" i="1"/>
  <c r="CL17" i="1"/>
  <c r="CL35" i="1" s="1"/>
  <c r="CK15" i="1"/>
  <c r="CK33" i="1" s="1"/>
  <c r="CK11" i="1"/>
  <c r="CK29" i="1" s="1"/>
  <c r="CK43" i="1" s="1"/>
  <c r="BQ15" i="1"/>
  <c r="BQ33" i="1" s="1"/>
  <c r="CJ13" i="1"/>
  <c r="BR17" i="1"/>
  <c r="BR35" i="1" s="1"/>
  <c r="CH46" i="1"/>
  <c r="CH47" i="1"/>
  <c r="CH50" i="1"/>
  <c r="CH58" i="1"/>
  <c r="BL53" i="1"/>
  <c r="BL61" i="1" s="1"/>
  <c r="BL55" i="1"/>
  <c r="BL63" i="1" s="1"/>
  <c r="AS50" i="1"/>
  <c r="AS47" i="1"/>
  <c r="AS54" i="1" s="1"/>
  <c r="AS62" i="1" s="1"/>
  <c r="AS58" i="1"/>
  <c r="AT65" i="1"/>
  <c r="AT64" i="1"/>
  <c r="AU19" i="1"/>
  <c r="AU31" i="1"/>
  <c r="AU39" i="1" s="1"/>
  <c r="AU45" i="1" s="1"/>
  <c r="BL54" i="1"/>
  <c r="BL62" i="1" s="1"/>
  <c r="BL52" i="1"/>
  <c r="BL60" i="1" s="1"/>
  <c r="Z65" i="1"/>
  <c r="Z64" i="1"/>
  <c r="Y55" i="1"/>
  <c r="Y63" i="1" s="1"/>
  <c r="Y53" i="1"/>
  <c r="Y61" i="1" s="1"/>
  <c r="CG54" i="1"/>
  <c r="CG62" i="1" s="1"/>
  <c r="BN64" i="1"/>
  <c r="BN65" i="1"/>
  <c r="CI31" i="1"/>
  <c r="CI39" i="1" s="1"/>
  <c r="CI45" i="1" s="1"/>
  <c r="CI19" i="1"/>
  <c r="BQ11" i="1"/>
  <c r="BQ29" i="1" s="1"/>
  <c r="BQ43" i="1" s="1"/>
  <c r="BP13" i="1"/>
  <c r="AW15" i="1"/>
  <c r="AW33" i="1" s="1"/>
  <c r="AX17" i="1"/>
  <c r="AX35" i="1" s="1"/>
  <c r="CH64" i="1"/>
  <c r="CH65" i="1"/>
  <c r="BM58" i="1"/>
  <c r="BM50" i="1"/>
  <c r="BM47" i="1"/>
  <c r="AA31" i="1"/>
  <c r="AA39" i="1" s="1"/>
  <c r="AA19" i="1"/>
  <c r="AT46" i="1"/>
  <c r="AT50" i="1"/>
  <c r="AT47" i="1"/>
  <c r="AT58" i="1"/>
  <c r="AB41" i="1"/>
  <c r="AC11" i="1"/>
  <c r="AC29" i="1" s="1"/>
  <c r="AC43" i="1" s="1"/>
  <c r="AB13" i="1"/>
  <c r="AK74" i="1"/>
  <c r="BE74" i="1"/>
  <c r="W74" i="1"/>
  <c r="AQ74" i="1"/>
  <c r="AM74" i="1"/>
  <c r="S74" i="1"/>
  <c r="AO74" i="1"/>
  <c r="U74" i="1"/>
  <c r="R74" i="1"/>
  <c r="AL74" i="1"/>
  <c r="T74" i="1"/>
  <c r="AN74" i="1"/>
  <c r="V74" i="1"/>
  <c r="AP74" i="1"/>
  <c r="BD74" i="1"/>
  <c r="AS52" i="1" l="1"/>
  <c r="AS60" i="1" s="1"/>
  <c r="AS71" i="1" s="1"/>
  <c r="AR74" i="1"/>
  <c r="X74" i="1"/>
  <c r="BL69" i="1"/>
  <c r="CH54" i="1"/>
  <c r="CH62" i="1" s="1"/>
  <c r="CF74" i="1"/>
  <c r="CG68" i="1"/>
  <c r="BL73" i="1"/>
  <c r="AW41" i="1"/>
  <c r="AB31" i="1"/>
  <c r="AB39" i="1" s="1"/>
  <c r="AB45" i="1" s="1"/>
  <c r="AB19" i="1"/>
  <c r="AA65" i="1"/>
  <c r="AA64" i="1"/>
  <c r="BM53" i="1"/>
  <c r="BM61" i="1" s="1"/>
  <c r="BM55" i="1"/>
  <c r="BM63" i="1" s="1"/>
  <c r="BP19" i="1"/>
  <c r="BP31" i="1"/>
  <c r="BP39" i="1" s="1"/>
  <c r="BP45" i="1" s="1"/>
  <c r="CI65" i="1"/>
  <c r="CI64" i="1"/>
  <c r="CG71" i="1"/>
  <c r="Y70" i="1"/>
  <c r="Y69" i="1"/>
  <c r="Y73" i="1"/>
  <c r="Y72" i="1"/>
  <c r="BL71" i="1"/>
  <c r="BL68" i="1"/>
  <c r="AU46" i="1"/>
  <c r="AU50" i="1"/>
  <c r="AU47" i="1"/>
  <c r="AU58" i="1"/>
  <c r="BL72" i="1"/>
  <c r="BL70" i="1"/>
  <c r="CJ31" i="1"/>
  <c r="CJ39" i="1" s="1"/>
  <c r="CJ45" i="1" s="1"/>
  <c r="CJ19" i="1"/>
  <c r="BQ41" i="1"/>
  <c r="CG70" i="1"/>
  <c r="CG72" i="1"/>
  <c r="Y68" i="1"/>
  <c r="Y71" i="1"/>
  <c r="Z54" i="1"/>
  <c r="Z62" i="1" s="1"/>
  <c r="BO64" i="1"/>
  <c r="BO65" i="1"/>
  <c r="AC41" i="1"/>
  <c r="BM54" i="1"/>
  <c r="BM62" i="1" s="1"/>
  <c r="AT54" i="1"/>
  <c r="AT62" i="1" s="1"/>
  <c r="AT55" i="1"/>
  <c r="AT63" i="1" s="1"/>
  <c r="AT53" i="1"/>
  <c r="AT61" i="1" s="1"/>
  <c r="AT52" i="1"/>
  <c r="AT60" i="1" s="1"/>
  <c r="AA45" i="1"/>
  <c r="AA46" i="1" s="1"/>
  <c r="AW13" i="1"/>
  <c r="AD15" i="1"/>
  <c r="AD33" i="1" s="1"/>
  <c r="AE17" i="1"/>
  <c r="AE35" i="1" s="1"/>
  <c r="AX11" i="1"/>
  <c r="AX29" i="1" s="1"/>
  <c r="AX43" i="1" s="1"/>
  <c r="CI46" i="1"/>
  <c r="CI50" i="1"/>
  <c r="CI58" i="1"/>
  <c r="CI47" i="1"/>
  <c r="CG69" i="1"/>
  <c r="CG73" i="1"/>
  <c r="AU65" i="1"/>
  <c r="AU64" i="1"/>
  <c r="AS53" i="1"/>
  <c r="AS61" i="1" s="1"/>
  <c r="AS55" i="1"/>
  <c r="AS63" i="1" s="1"/>
  <c r="CH52" i="1"/>
  <c r="CH60" i="1" s="1"/>
  <c r="CH53" i="1"/>
  <c r="CH61" i="1" s="1"/>
  <c r="CH55" i="1"/>
  <c r="CH63" i="1" s="1"/>
  <c r="BR11" i="1"/>
  <c r="BR29" i="1" s="1"/>
  <c r="BR43" i="1" s="1"/>
  <c r="BQ13" i="1"/>
  <c r="AX15" i="1"/>
  <c r="AX33" i="1" s="1"/>
  <c r="AY17" i="1"/>
  <c r="AY35" i="1" s="1"/>
  <c r="CK41" i="1"/>
  <c r="CM17" i="1"/>
  <c r="CM35" i="1" s="1"/>
  <c r="CL15" i="1"/>
  <c r="CL33" i="1" s="1"/>
  <c r="CK13" i="1"/>
  <c r="CL11" i="1"/>
  <c r="CL29" i="1" s="1"/>
  <c r="CL43" i="1" s="1"/>
  <c r="BS17" i="1"/>
  <c r="BS35" i="1" s="1"/>
  <c r="BR15" i="1"/>
  <c r="BR33" i="1" s="1"/>
  <c r="BN47" i="1"/>
  <c r="BN54" i="1" s="1"/>
  <c r="BN62" i="1" s="1"/>
  <c r="BN58" i="1"/>
  <c r="BN50" i="1"/>
  <c r="Z52" i="1"/>
  <c r="Z60" i="1" s="1"/>
  <c r="Z55" i="1"/>
  <c r="Z63" i="1" s="1"/>
  <c r="Z53" i="1"/>
  <c r="Z61" i="1" s="1"/>
  <c r="BO46" i="1"/>
  <c r="BO47" i="1"/>
  <c r="BO58" i="1"/>
  <c r="BO50" i="1"/>
  <c r="AV31" i="1"/>
  <c r="AV39" i="1" s="1"/>
  <c r="AV19" i="1"/>
  <c r="AD11" i="1"/>
  <c r="AD29" i="1" s="1"/>
  <c r="AD43" i="1" s="1"/>
  <c r="AC13" i="1"/>
  <c r="BM52" i="1"/>
  <c r="BM60" i="1" s="1"/>
  <c r="AX41" i="1" l="1"/>
  <c r="AS68" i="1"/>
  <c r="BR41" i="1"/>
  <c r="Z73" i="1"/>
  <c r="Z71" i="1"/>
  <c r="CH69" i="1"/>
  <c r="CH68" i="1"/>
  <c r="CG74" i="1"/>
  <c r="CI54" i="1"/>
  <c r="CI62" i="1" s="1"/>
  <c r="AT68" i="1"/>
  <c r="BM68" i="1"/>
  <c r="BM73" i="1"/>
  <c r="AV64" i="1"/>
  <c r="AV65" i="1"/>
  <c r="BO54" i="1"/>
  <c r="BO62" i="1" s="1"/>
  <c r="BO52" i="1"/>
  <c r="BO60" i="1" s="1"/>
  <c r="Z70" i="1"/>
  <c r="Z72" i="1"/>
  <c r="CK19" i="1"/>
  <c r="CK31" i="1"/>
  <c r="CK39" i="1" s="1"/>
  <c r="CM15" i="1"/>
  <c r="CM33" i="1" s="1"/>
  <c r="CN17" i="1"/>
  <c r="CN35" i="1" s="1"/>
  <c r="CM11" i="1"/>
  <c r="CM29" i="1" s="1"/>
  <c r="CM43" i="1" s="1"/>
  <c r="BT17" i="1"/>
  <c r="BT35" i="1" s="1"/>
  <c r="CL13" i="1"/>
  <c r="BS15" i="1"/>
  <c r="BS33" i="1" s="1"/>
  <c r="BQ19" i="1"/>
  <c r="BQ31" i="1"/>
  <c r="BQ39" i="1" s="1"/>
  <c r="BQ45" i="1" s="1"/>
  <c r="AS72" i="1"/>
  <c r="AS70" i="1"/>
  <c r="AW19" i="1"/>
  <c r="AW31" i="1"/>
  <c r="AW39" i="1" s="1"/>
  <c r="AA47" i="1"/>
  <c r="AA54" i="1" s="1"/>
  <c r="AA62" i="1" s="1"/>
  <c r="AA58" i="1"/>
  <c r="AA50" i="1"/>
  <c r="AT72" i="1"/>
  <c r="AT70" i="1"/>
  <c r="CJ64" i="1"/>
  <c r="CJ65" i="1"/>
  <c r="CH71" i="1"/>
  <c r="AS69" i="1"/>
  <c r="BL74" i="1"/>
  <c r="BP46" i="1"/>
  <c r="BP47" i="1"/>
  <c r="BP58" i="1"/>
  <c r="BP50" i="1"/>
  <c r="BM69" i="1"/>
  <c r="AT71" i="1"/>
  <c r="AT69" i="1"/>
  <c r="AB46" i="1"/>
  <c r="AB50" i="1"/>
  <c r="AB47" i="1"/>
  <c r="AB58" i="1"/>
  <c r="AC19" i="1"/>
  <c r="AC31" i="1"/>
  <c r="AC39" i="1" s="1"/>
  <c r="AV45" i="1"/>
  <c r="BO55" i="1"/>
  <c r="BO63" i="1" s="1"/>
  <c r="BO53" i="1"/>
  <c r="BO61" i="1" s="1"/>
  <c r="Z69" i="1"/>
  <c r="BN55" i="1"/>
  <c r="BN63" i="1" s="1"/>
  <c r="BN53" i="1"/>
  <c r="BN61" i="1" s="1"/>
  <c r="AY15" i="1"/>
  <c r="AY33" i="1" s="1"/>
  <c r="AZ17" i="1"/>
  <c r="AZ35" i="1" s="1"/>
  <c r="BS11" i="1"/>
  <c r="BS29" i="1" s="1"/>
  <c r="BS43" i="1" s="1"/>
  <c r="BR13" i="1"/>
  <c r="CL41" i="1"/>
  <c r="AY11" i="1"/>
  <c r="AY29" i="1" s="1"/>
  <c r="AY43" i="1" s="1"/>
  <c r="AX13" i="1"/>
  <c r="AE15" i="1"/>
  <c r="AE33" i="1" s="1"/>
  <c r="AF17" i="1"/>
  <c r="AF35" i="1" s="1"/>
  <c r="CH70" i="1"/>
  <c r="CH72" i="1"/>
  <c r="CH73" i="1"/>
  <c r="CI52" i="1"/>
  <c r="CI60" i="1" s="1"/>
  <c r="CI53" i="1"/>
  <c r="CI61" i="1" s="1"/>
  <c r="CI55" i="1"/>
  <c r="CI63" i="1" s="1"/>
  <c r="AD41" i="1"/>
  <c r="AE11" i="1"/>
  <c r="AE29" i="1" s="1"/>
  <c r="AE43" i="1" s="1"/>
  <c r="AD13" i="1"/>
  <c r="Z68" i="1"/>
  <c r="Y74" i="1"/>
  <c r="BN52" i="1"/>
  <c r="BN60" i="1" s="1"/>
  <c r="BN68" i="1" s="1"/>
  <c r="CJ46" i="1"/>
  <c r="CJ50" i="1"/>
  <c r="CJ58" i="1"/>
  <c r="CJ47" i="1"/>
  <c r="AS73" i="1"/>
  <c r="AU53" i="1"/>
  <c r="AU61" i="1" s="1"/>
  <c r="AU55" i="1"/>
  <c r="AU63" i="1" s="1"/>
  <c r="AU52" i="1"/>
  <c r="AU60" i="1" s="1"/>
  <c r="AU54" i="1"/>
  <c r="AU62" i="1" s="1"/>
  <c r="BP65" i="1"/>
  <c r="BP64" i="1"/>
  <c r="BM71" i="1"/>
  <c r="BM72" i="1"/>
  <c r="BM70" i="1"/>
  <c r="AT73" i="1"/>
  <c r="AB65" i="1"/>
  <c r="AB64" i="1"/>
  <c r="AA52" i="1" l="1"/>
  <c r="AA60" i="1" s="1"/>
  <c r="AA71" i="1" s="1"/>
  <c r="CI71" i="1"/>
  <c r="AT74" i="1"/>
  <c r="BO73" i="1"/>
  <c r="Z74" i="1"/>
  <c r="AU68" i="1"/>
  <c r="AU70" i="1"/>
  <c r="CH74" i="1"/>
  <c r="AY41" i="1"/>
  <c r="BM74" i="1"/>
  <c r="AS74" i="1"/>
  <c r="BO68" i="1"/>
  <c r="CJ54" i="1"/>
  <c r="CJ62" i="1" s="1"/>
  <c r="CJ55" i="1"/>
  <c r="CJ63" i="1" s="1"/>
  <c r="CJ53" i="1"/>
  <c r="CJ61" i="1" s="1"/>
  <c r="CI72" i="1"/>
  <c r="CI70" i="1"/>
  <c r="AX31" i="1"/>
  <c r="AX39" i="1" s="1"/>
  <c r="AX45" i="1" s="1"/>
  <c r="AX19" i="1"/>
  <c r="BR31" i="1"/>
  <c r="BR39" i="1" s="1"/>
  <c r="BR45" i="1" s="1"/>
  <c r="BR19" i="1"/>
  <c r="AZ11" i="1"/>
  <c r="AZ29" i="1" s="1"/>
  <c r="AZ43" i="1" s="1"/>
  <c r="AG17" i="1"/>
  <c r="AG35" i="1" s="1"/>
  <c r="AF15" i="1"/>
  <c r="AF33" i="1" s="1"/>
  <c r="AY13" i="1"/>
  <c r="BN70" i="1"/>
  <c r="BN72" i="1"/>
  <c r="AV58" i="1"/>
  <c r="AV50" i="1"/>
  <c r="AV47" i="1"/>
  <c r="AC64" i="1"/>
  <c r="AC65" i="1"/>
  <c r="AB53" i="1"/>
  <c r="AB61" i="1" s="1"/>
  <c r="AB55" i="1"/>
  <c r="AB63" i="1" s="1"/>
  <c r="AB52" i="1"/>
  <c r="AB60" i="1" s="1"/>
  <c r="AB54" i="1"/>
  <c r="AB62" i="1" s="1"/>
  <c r="BP55" i="1"/>
  <c r="BP63" i="1" s="1"/>
  <c r="BP53" i="1"/>
  <c r="BP61" i="1" s="1"/>
  <c r="AU69" i="1"/>
  <c r="AA55" i="1"/>
  <c r="AA63" i="1" s="1"/>
  <c r="AA53" i="1"/>
  <c r="AA61" i="1" s="1"/>
  <c r="AW45" i="1"/>
  <c r="CI73" i="1"/>
  <c r="CI69" i="1"/>
  <c r="BQ46" i="1"/>
  <c r="BQ50" i="1"/>
  <c r="BQ58" i="1"/>
  <c r="BQ47" i="1"/>
  <c r="CL19" i="1"/>
  <c r="CL31" i="1"/>
  <c r="CL39" i="1" s="1"/>
  <c r="CL45" i="1" s="1"/>
  <c r="CM41" i="1"/>
  <c r="CN11" i="1"/>
  <c r="CN29" i="1" s="1"/>
  <c r="CN43" i="1" s="1"/>
  <c r="BT15" i="1"/>
  <c r="BT33" i="1" s="1"/>
  <c r="CM13" i="1"/>
  <c r="BU17" i="1"/>
  <c r="BU35" i="1" s="1"/>
  <c r="CK64" i="1"/>
  <c r="CK65" i="1"/>
  <c r="BN69" i="1"/>
  <c r="BO71" i="1"/>
  <c r="BN71" i="1"/>
  <c r="AU72" i="1"/>
  <c r="CJ52" i="1"/>
  <c r="CJ60" i="1" s="1"/>
  <c r="AD31" i="1"/>
  <c r="AD39" i="1" s="1"/>
  <c r="AD45" i="1" s="1"/>
  <c r="AD19" i="1"/>
  <c r="AF11" i="1"/>
  <c r="AF29" i="1" s="1"/>
  <c r="AF43" i="1" s="1"/>
  <c r="AE13" i="1"/>
  <c r="AE41" i="1"/>
  <c r="BO72" i="1"/>
  <c r="BO70" i="1"/>
  <c r="AV46" i="1"/>
  <c r="AC45" i="1"/>
  <c r="AC46" i="1" s="1"/>
  <c r="BP54" i="1"/>
  <c r="BP62" i="1" s="1"/>
  <c r="BP52" i="1"/>
  <c r="BP60" i="1" s="1"/>
  <c r="AU73" i="1"/>
  <c r="AU71" i="1"/>
  <c r="AW65" i="1"/>
  <c r="AW64" i="1"/>
  <c r="CI68" i="1"/>
  <c r="BQ64" i="1"/>
  <c r="BQ65" i="1"/>
  <c r="BS41" i="1"/>
  <c r="BS13" i="1"/>
  <c r="BT11" i="1"/>
  <c r="BT29" i="1" s="1"/>
  <c r="BT43" i="1" s="1"/>
  <c r="BA17" i="1"/>
  <c r="BA35" i="1" s="1"/>
  <c r="AZ15" i="1"/>
  <c r="AZ33" i="1" s="1"/>
  <c r="CN15" i="1"/>
  <c r="CN33" i="1" s="1"/>
  <c r="CO17" i="1"/>
  <c r="CO35" i="1" s="1"/>
  <c r="CK45" i="1"/>
  <c r="CK46" i="1" s="1"/>
  <c r="BN73" i="1"/>
  <c r="BO69" i="1"/>
  <c r="AA68" i="1" l="1"/>
  <c r="AB69" i="1"/>
  <c r="BO74" i="1"/>
  <c r="CN41" i="1"/>
  <c r="CI74" i="1"/>
  <c r="BP68" i="1"/>
  <c r="AB73" i="1"/>
  <c r="AZ41" i="1"/>
  <c r="CJ68" i="1"/>
  <c r="AA73" i="1"/>
  <c r="AB71" i="1"/>
  <c r="AA69" i="1"/>
  <c r="BN74" i="1"/>
  <c r="BQ52" i="1"/>
  <c r="BQ60" i="1" s="1"/>
  <c r="AU74" i="1"/>
  <c r="AB68" i="1"/>
  <c r="CO11" i="1"/>
  <c r="CO29" i="1" s="1"/>
  <c r="CO43" i="1" s="1"/>
  <c r="BU15" i="1"/>
  <c r="BU33" i="1" s="1"/>
  <c r="CN13" i="1"/>
  <c r="BV17" i="1"/>
  <c r="BV35" i="1" s="1"/>
  <c r="BA11" i="1"/>
  <c r="BA29" i="1" s="1"/>
  <c r="BA43" i="1" s="1"/>
  <c r="AZ13" i="1"/>
  <c r="AG15" i="1"/>
  <c r="AG33" i="1" s="1"/>
  <c r="AH17" i="1"/>
  <c r="AH35" i="1" s="1"/>
  <c r="BP71" i="1"/>
  <c r="BP73" i="1"/>
  <c r="AV54" i="1"/>
  <c r="AV62" i="1" s="1"/>
  <c r="AV52" i="1"/>
  <c r="AV60" i="1" s="1"/>
  <c r="AE31" i="1"/>
  <c r="AE39" i="1" s="1"/>
  <c r="AE19" i="1"/>
  <c r="AD46" i="1"/>
  <c r="AD50" i="1"/>
  <c r="AD47" i="1"/>
  <c r="AD58" i="1"/>
  <c r="CJ71" i="1"/>
  <c r="CM19" i="1"/>
  <c r="CM31" i="1"/>
  <c r="CM39" i="1" s="1"/>
  <c r="BU11" i="1"/>
  <c r="BU29" i="1" s="1"/>
  <c r="BU43" i="1" s="1"/>
  <c r="BB17" i="1"/>
  <c r="BB35" i="1" s="1"/>
  <c r="BT13" i="1"/>
  <c r="BA15" i="1"/>
  <c r="BA33" i="1" s="1"/>
  <c r="CL64" i="1"/>
  <c r="CL65" i="1"/>
  <c r="AW50" i="1"/>
  <c r="AW47" i="1"/>
  <c r="AW58" i="1"/>
  <c r="AB70" i="1"/>
  <c r="AB72" i="1"/>
  <c r="AY19" i="1"/>
  <c r="AY31" i="1"/>
  <c r="AY39" i="1" s="1"/>
  <c r="BR65" i="1"/>
  <c r="BR64" i="1"/>
  <c r="AX65" i="1"/>
  <c r="AX64" i="1"/>
  <c r="CK50" i="1"/>
  <c r="CK47" i="1"/>
  <c r="CK58" i="1"/>
  <c r="CO15" i="1"/>
  <c r="CO33" i="1" s="1"/>
  <c r="BS19" i="1"/>
  <c r="BS31" i="1"/>
  <c r="BS39" i="1" s="1"/>
  <c r="BP69" i="1"/>
  <c r="AC50" i="1"/>
  <c r="AC58" i="1"/>
  <c r="AC47" i="1"/>
  <c r="AD65" i="1"/>
  <c r="AD64" i="1"/>
  <c r="CJ69" i="1"/>
  <c r="CJ73" i="1"/>
  <c r="BT41" i="1"/>
  <c r="CL46" i="1"/>
  <c r="CL58" i="1"/>
  <c r="CL47" i="1"/>
  <c r="CL50" i="1"/>
  <c r="BQ54" i="1"/>
  <c r="BQ62" i="1" s="1"/>
  <c r="BQ55" i="1"/>
  <c r="BQ63" i="1" s="1"/>
  <c r="BQ53" i="1"/>
  <c r="BQ61" i="1" s="1"/>
  <c r="AW46" i="1"/>
  <c r="AA70" i="1"/>
  <c r="AA72" i="1"/>
  <c r="BP72" i="1"/>
  <c r="BP70" i="1"/>
  <c r="AV53" i="1"/>
  <c r="AV61" i="1" s="1"/>
  <c r="AV55" i="1"/>
  <c r="AV63" i="1" s="1"/>
  <c r="AF41" i="1"/>
  <c r="AF13" i="1"/>
  <c r="AG11" i="1"/>
  <c r="AG29" i="1" s="1"/>
  <c r="AG43" i="1" s="1"/>
  <c r="BR46" i="1"/>
  <c r="BR47" i="1"/>
  <c r="BR58" i="1"/>
  <c r="BR50" i="1"/>
  <c r="AX46" i="1"/>
  <c r="AX50" i="1"/>
  <c r="AX47" i="1"/>
  <c r="AX58" i="1"/>
  <c r="CJ72" i="1"/>
  <c r="CJ70" i="1"/>
  <c r="CO41" i="1" l="1"/>
  <c r="BQ68" i="1"/>
  <c r="AV73" i="1"/>
  <c r="AA74" i="1"/>
  <c r="AV68" i="1"/>
  <c r="BR54" i="1"/>
  <c r="BR62" i="1" s="1"/>
  <c r="AV71" i="1"/>
  <c r="AV69" i="1"/>
  <c r="CJ74" i="1"/>
  <c r="BP74" i="1"/>
  <c r="AB74" i="1"/>
  <c r="BA41" i="1"/>
  <c r="AX54" i="1"/>
  <c r="AX62" i="1" s="1"/>
  <c r="AX55" i="1"/>
  <c r="AX63" i="1" s="1"/>
  <c r="AX53" i="1"/>
  <c r="AX61" i="1" s="1"/>
  <c r="AX52" i="1"/>
  <c r="AX60" i="1" s="1"/>
  <c r="AF31" i="1"/>
  <c r="AF39" i="1" s="1"/>
  <c r="AF45" i="1" s="1"/>
  <c r="AF19" i="1"/>
  <c r="BQ70" i="1"/>
  <c r="BQ72" i="1"/>
  <c r="CL52" i="1"/>
  <c r="CL60" i="1" s="1"/>
  <c r="CL55" i="1"/>
  <c r="CL63" i="1" s="1"/>
  <c r="CL53" i="1"/>
  <c r="CL61" i="1" s="1"/>
  <c r="CL54" i="1"/>
  <c r="CL62" i="1" s="1"/>
  <c r="AC53" i="1"/>
  <c r="AC61" i="1" s="1"/>
  <c r="AC55" i="1"/>
  <c r="AC63" i="1" s="1"/>
  <c r="BS45" i="1"/>
  <c r="BS46" i="1" s="1"/>
  <c r="CO13" i="1"/>
  <c r="BV15" i="1"/>
  <c r="BV33" i="1" s="1"/>
  <c r="CK53" i="1"/>
  <c r="CK61" i="1" s="1"/>
  <c r="CK55" i="1"/>
  <c r="CK63" i="1" s="1"/>
  <c r="AY45" i="1"/>
  <c r="AY46" i="1" s="1"/>
  <c r="BQ69" i="1"/>
  <c r="BQ71" i="1"/>
  <c r="BT19" i="1"/>
  <c r="BT31" i="1"/>
  <c r="BT39" i="1" s="1"/>
  <c r="BT45" i="1" s="1"/>
  <c r="CM65" i="1"/>
  <c r="CM64" i="1"/>
  <c r="AE64" i="1"/>
  <c r="AE65" i="1"/>
  <c r="AC54" i="1"/>
  <c r="AC62" i="1" s="1"/>
  <c r="AG13" i="1"/>
  <c r="AH11" i="1"/>
  <c r="AH29" i="1" s="1"/>
  <c r="AH43" i="1" s="1"/>
  <c r="BU13" i="1"/>
  <c r="BB15" i="1"/>
  <c r="BB33" i="1" s="1"/>
  <c r="BV11" i="1"/>
  <c r="BV29" i="1" s="1"/>
  <c r="BV43" i="1" s="1"/>
  <c r="BC17" i="1"/>
  <c r="BC35" i="1" s="1"/>
  <c r="CK54" i="1"/>
  <c r="CK62" i="1" s="1"/>
  <c r="BR52" i="1"/>
  <c r="BR60" i="1" s="1"/>
  <c r="BR55" i="1"/>
  <c r="BR63" i="1" s="1"/>
  <c r="BR53" i="1"/>
  <c r="BR61" i="1" s="1"/>
  <c r="AV72" i="1"/>
  <c r="AV70" i="1"/>
  <c r="AW52" i="1"/>
  <c r="AW60" i="1" s="1"/>
  <c r="AW54" i="1"/>
  <c r="AW62" i="1" s="1"/>
  <c r="BS65" i="1"/>
  <c r="BS64" i="1"/>
  <c r="AY65" i="1"/>
  <c r="AY64" i="1"/>
  <c r="AW53" i="1"/>
  <c r="AW61" i="1" s="1"/>
  <c r="AW55" i="1"/>
  <c r="AW63" i="1" s="1"/>
  <c r="BQ73" i="1"/>
  <c r="BA13" i="1"/>
  <c r="BB11" i="1"/>
  <c r="BB29" i="1" s="1"/>
  <c r="BB43" i="1" s="1"/>
  <c r="AI17" i="1"/>
  <c r="AI35" i="1" s="1"/>
  <c r="AH15" i="1"/>
  <c r="AH33" i="1" s="1"/>
  <c r="CM45" i="1"/>
  <c r="AD54" i="1"/>
  <c r="AD62" i="1" s="1"/>
  <c r="AD55" i="1"/>
  <c r="AD63" i="1" s="1"/>
  <c r="AD53" i="1"/>
  <c r="AD61" i="1" s="1"/>
  <c r="AD52" i="1"/>
  <c r="AD60" i="1" s="1"/>
  <c r="AE45" i="1"/>
  <c r="AC52" i="1"/>
  <c r="AC60" i="1" s="1"/>
  <c r="AG41" i="1"/>
  <c r="AZ19" i="1"/>
  <c r="AZ31" i="1"/>
  <c r="AZ39" i="1" s="1"/>
  <c r="CN31" i="1"/>
  <c r="CN39" i="1" s="1"/>
  <c r="CN45" i="1" s="1"/>
  <c r="CN19" i="1"/>
  <c r="BU41" i="1"/>
  <c r="CK52" i="1"/>
  <c r="CK60" i="1" s="1"/>
  <c r="AC68" i="1" l="1"/>
  <c r="CK68" i="1"/>
  <c r="CL71" i="1"/>
  <c r="AX69" i="1"/>
  <c r="AW68" i="1"/>
  <c r="CL73" i="1"/>
  <c r="AX73" i="1"/>
  <c r="AD71" i="1"/>
  <c r="BR68" i="1"/>
  <c r="BQ74" i="1"/>
  <c r="CL69" i="1"/>
  <c r="AX71" i="1"/>
  <c r="AH41" i="1"/>
  <c r="AV74" i="1"/>
  <c r="BR69" i="1"/>
  <c r="AX68" i="1"/>
  <c r="AD70" i="1"/>
  <c r="AD72" i="1"/>
  <c r="CM50" i="1"/>
  <c r="CM58" i="1"/>
  <c r="CM47" i="1"/>
  <c r="AW70" i="1"/>
  <c r="AW72" i="1"/>
  <c r="CK69" i="1"/>
  <c r="AC69" i="1"/>
  <c r="AC71" i="1"/>
  <c r="BB41" i="1"/>
  <c r="AI15" i="1"/>
  <c r="AI33" i="1" s="1"/>
  <c r="AJ17" i="1"/>
  <c r="AJ35" i="1" s="1"/>
  <c r="BC11" i="1"/>
  <c r="BC29" i="1" s="1"/>
  <c r="BC43" i="1" s="1"/>
  <c r="BB13" i="1"/>
  <c r="AG19" i="1"/>
  <c r="AG31" i="1"/>
  <c r="AG39" i="1" s="1"/>
  <c r="AG45" i="1" s="1"/>
  <c r="AD69" i="1"/>
  <c r="BT64" i="1"/>
  <c r="BT65" i="1"/>
  <c r="AW69" i="1"/>
  <c r="BV41" i="1"/>
  <c r="BV13" i="1"/>
  <c r="BC15" i="1"/>
  <c r="BC33" i="1" s="1"/>
  <c r="CL68" i="1"/>
  <c r="AF65" i="1"/>
  <c r="AF64" i="1"/>
  <c r="BR71" i="1"/>
  <c r="AX70" i="1"/>
  <c r="AX72" i="1"/>
  <c r="CN46" i="1"/>
  <c r="CN58" i="1"/>
  <c r="CN50" i="1"/>
  <c r="CN47" i="1"/>
  <c r="AZ64" i="1"/>
  <c r="AZ65" i="1"/>
  <c r="AE47" i="1"/>
  <c r="AE50" i="1"/>
  <c r="AE58" i="1"/>
  <c r="CN65" i="1"/>
  <c r="CN64" i="1"/>
  <c r="AZ45" i="1"/>
  <c r="AZ46" i="1" s="1"/>
  <c r="AE46" i="1"/>
  <c r="AD68" i="1"/>
  <c r="CM46" i="1"/>
  <c r="AI11" i="1"/>
  <c r="AI29" i="1" s="1"/>
  <c r="AI43" i="1" s="1"/>
  <c r="AH13" i="1"/>
  <c r="BA31" i="1"/>
  <c r="BA39" i="1" s="1"/>
  <c r="BA19" i="1"/>
  <c r="CK73" i="1"/>
  <c r="CK71" i="1"/>
  <c r="AC73" i="1"/>
  <c r="BR70" i="1"/>
  <c r="BR72" i="1"/>
  <c r="BU19" i="1"/>
  <c r="BU31" i="1"/>
  <c r="BU39" i="1" s="1"/>
  <c r="BU45" i="1" s="1"/>
  <c r="AD73" i="1"/>
  <c r="BT46" i="1"/>
  <c r="BT58" i="1"/>
  <c r="BT47" i="1"/>
  <c r="BT50" i="1"/>
  <c r="AW71" i="1"/>
  <c r="AW73" i="1"/>
  <c r="AY50" i="1"/>
  <c r="AY47" i="1"/>
  <c r="AY54" i="1" s="1"/>
  <c r="AY62" i="1" s="1"/>
  <c r="AY58" i="1"/>
  <c r="CK72" i="1"/>
  <c r="CK70" i="1"/>
  <c r="CO31" i="1"/>
  <c r="CO39" i="1" s="1"/>
  <c r="CO19" i="1"/>
  <c r="BS50" i="1"/>
  <c r="BS58" i="1"/>
  <c r="BS47" i="1"/>
  <c r="BS52" i="1" s="1"/>
  <c r="BS60" i="1" s="1"/>
  <c r="AC72" i="1"/>
  <c r="AC70" i="1"/>
  <c r="CL72" i="1"/>
  <c r="CL70" i="1"/>
  <c r="AF46" i="1"/>
  <c r="AF50" i="1"/>
  <c r="AF47" i="1"/>
  <c r="AF58" i="1"/>
  <c r="BR73" i="1"/>
  <c r="BC41" i="1" l="1"/>
  <c r="CK74" i="1"/>
  <c r="CN54" i="1"/>
  <c r="CN62" i="1" s="1"/>
  <c r="AX74" i="1"/>
  <c r="AW74" i="1"/>
  <c r="BR74" i="1"/>
  <c r="AC74" i="1"/>
  <c r="AF54" i="1"/>
  <c r="AF62" i="1" s="1"/>
  <c r="AF55" i="1"/>
  <c r="AF63" i="1" s="1"/>
  <c r="AF53" i="1"/>
  <c r="AF61" i="1" s="1"/>
  <c r="AF52" i="1"/>
  <c r="AF60" i="1" s="1"/>
  <c r="CO65" i="1"/>
  <c r="CO64" i="1"/>
  <c r="BT52" i="1"/>
  <c r="BT60" i="1" s="1"/>
  <c r="BT53" i="1"/>
  <c r="BT61" i="1" s="1"/>
  <c r="BT55" i="1"/>
  <c r="BT63" i="1" s="1"/>
  <c r="BT54" i="1"/>
  <c r="BT62" i="1" s="1"/>
  <c r="BU46" i="1"/>
  <c r="BU58" i="1"/>
  <c r="BU50" i="1"/>
  <c r="BU47" i="1"/>
  <c r="BA65" i="1"/>
  <c r="BA64" i="1"/>
  <c r="AH19" i="1"/>
  <c r="AH31" i="1"/>
  <c r="AH39" i="1" s="1"/>
  <c r="AD74" i="1"/>
  <c r="CN52" i="1"/>
  <c r="CN60" i="1" s="1"/>
  <c r="CN55" i="1"/>
  <c r="CN63" i="1" s="1"/>
  <c r="CN53" i="1"/>
  <c r="CN61" i="1" s="1"/>
  <c r="BV19" i="1"/>
  <c r="BV31" i="1"/>
  <c r="BV39" i="1" s="1"/>
  <c r="AG65" i="1"/>
  <c r="AG64" i="1"/>
  <c r="AI41" i="1"/>
  <c r="BS53" i="1"/>
  <c r="BS61" i="1" s="1"/>
  <c r="BS55" i="1"/>
  <c r="BS63" i="1" s="1"/>
  <c r="CO45" i="1"/>
  <c r="AY55" i="1"/>
  <c r="AY63" i="1" s="1"/>
  <c r="AY53" i="1"/>
  <c r="AY61" i="1" s="1"/>
  <c r="BU64" i="1"/>
  <c r="BU65" i="1"/>
  <c r="BA45" i="1"/>
  <c r="BA46" i="1" s="1"/>
  <c r="CM54" i="1"/>
  <c r="CM62" i="1" s="1"/>
  <c r="CM52" i="1"/>
  <c r="CM60" i="1" s="1"/>
  <c r="AE53" i="1"/>
  <c r="AE61" i="1" s="1"/>
  <c r="AE54" i="1"/>
  <c r="AE62" i="1" s="1"/>
  <c r="AE52" i="1"/>
  <c r="AE60" i="1" s="1"/>
  <c r="AZ50" i="1"/>
  <c r="AZ58" i="1"/>
  <c r="AZ47" i="1"/>
  <c r="AE55" i="1"/>
  <c r="AE63" i="1" s="1"/>
  <c r="CL74" i="1"/>
  <c r="BC13" i="1"/>
  <c r="AJ15" i="1"/>
  <c r="AJ33" i="1" s="1"/>
  <c r="AG46" i="1"/>
  <c r="AG58" i="1"/>
  <c r="AG50" i="1"/>
  <c r="AG47" i="1"/>
  <c r="BB31" i="1"/>
  <c r="BB39" i="1" s="1"/>
  <c r="BB19" i="1"/>
  <c r="AI13" i="1"/>
  <c r="AJ11" i="1"/>
  <c r="AJ29" i="1" s="1"/>
  <c r="AJ43" i="1" s="1"/>
  <c r="CM53" i="1"/>
  <c r="CM61" i="1" s="1"/>
  <c r="CM55" i="1"/>
  <c r="CM63" i="1" s="1"/>
  <c r="BS54" i="1"/>
  <c r="BS62" i="1" s="1"/>
  <c r="BS68" i="1" s="1"/>
  <c r="AY52" i="1"/>
  <c r="AY60" i="1" s="1"/>
  <c r="AY68" i="1" s="1"/>
  <c r="CN68" i="1" l="1"/>
  <c r="AE70" i="1"/>
  <c r="CM69" i="1"/>
  <c r="BT69" i="1"/>
  <c r="AF69" i="1"/>
  <c r="AY73" i="1"/>
  <c r="AE71" i="1"/>
  <c r="AE69" i="1"/>
  <c r="CN69" i="1"/>
  <c r="BT71" i="1"/>
  <c r="BT73" i="1"/>
  <c r="AF68" i="1"/>
  <c r="AF73" i="1"/>
  <c r="AG54" i="1"/>
  <c r="AG62" i="1" s="1"/>
  <c r="CN71" i="1"/>
  <c r="CM68" i="1"/>
  <c r="AF71" i="1"/>
  <c r="BB45" i="1"/>
  <c r="BB46" i="1" s="1"/>
  <c r="AJ13" i="1"/>
  <c r="AZ53" i="1"/>
  <c r="AZ61" i="1" s="1"/>
  <c r="AZ55" i="1"/>
  <c r="AZ63" i="1" s="1"/>
  <c r="CO58" i="1"/>
  <c r="CO50" i="1"/>
  <c r="CO47" i="1"/>
  <c r="BS70" i="1"/>
  <c r="BS72" i="1"/>
  <c r="CM71" i="1"/>
  <c r="BV65" i="1"/>
  <c r="BV64" i="1"/>
  <c r="CN72" i="1"/>
  <c r="CN70" i="1"/>
  <c r="AH65" i="1"/>
  <c r="AH64" i="1"/>
  <c r="BU52" i="1"/>
  <c r="BU60" i="1" s="1"/>
  <c r="BT68" i="1"/>
  <c r="BS69" i="1"/>
  <c r="BS71" i="1"/>
  <c r="AF70" i="1"/>
  <c r="AF72" i="1"/>
  <c r="AZ52" i="1"/>
  <c r="AZ60" i="1" s="1"/>
  <c r="CM72" i="1"/>
  <c r="CM70" i="1"/>
  <c r="AI31" i="1"/>
  <c r="AI39" i="1" s="1"/>
  <c r="AI19" i="1"/>
  <c r="BB65" i="1"/>
  <c r="BB64" i="1"/>
  <c r="AG52" i="1"/>
  <c r="AG60" i="1" s="1"/>
  <c r="AG53" i="1"/>
  <c r="AG61" i="1" s="1"/>
  <c r="AG55" i="1"/>
  <c r="AG63" i="1" s="1"/>
  <c r="AJ41" i="1"/>
  <c r="BC19" i="1"/>
  <c r="BC31" i="1"/>
  <c r="BC39" i="1" s="1"/>
  <c r="BC45" i="1" s="1"/>
  <c r="AE73" i="1"/>
  <c r="AE68" i="1"/>
  <c r="AE72" i="1"/>
  <c r="BA58" i="1"/>
  <c r="BA47" i="1"/>
  <c r="BA52" i="1" s="1"/>
  <c r="BA60" i="1" s="1"/>
  <c r="BA50" i="1"/>
  <c r="AY70" i="1"/>
  <c r="AY72" i="1"/>
  <c r="CO46" i="1"/>
  <c r="CM73" i="1"/>
  <c r="BV45" i="1"/>
  <c r="BV46" i="1" s="1"/>
  <c r="CN73" i="1"/>
  <c r="AH45" i="1"/>
  <c r="AH46" i="1" s="1"/>
  <c r="BU54" i="1"/>
  <c r="BU62" i="1" s="1"/>
  <c r="BU53" i="1"/>
  <c r="BU61" i="1" s="1"/>
  <c r="BU55" i="1"/>
  <c r="BU63" i="1" s="1"/>
  <c r="BT70" i="1"/>
  <c r="BT72" i="1"/>
  <c r="AY69" i="1"/>
  <c r="AY71" i="1"/>
  <c r="BS73" i="1"/>
  <c r="AZ54" i="1"/>
  <c r="AZ62" i="1" s="1"/>
  <c r="AZ71" i="1" l="1"/>
  <c r="AG71" i="1"/>
  <c r="BU73" i="1"/>
  <c r="BU69" i="1"/>
  <c r="CM74" i="1"/>
  <c r="AF74" i="1"/>
  <c r="BS74" i="1"/>
  <c r="BU71" i="1"/>
  <c r="AY74" i="1"/>
  <c r="AG69" i="1"/>
  <c r="AG68" i="1"/>
  <c r="BU70" i="1"/>
  <c r="BU72" i="1"/>
  <c r="BV47" i="1"/>
  <c r="BV52" i="1" s="1"/>
  <c r="BV60" i="1" s="1"/>
  <c r="BV58" i="1"/>
  <c r="BV50" i="1"/>
  <c r="AE74" i="1"/>
  <c r="AZ73" i="1"/>
  <c r="BC64" i="1"/>
  <c r="BC65" i="1"/>
  <c r="AG73" i="1"/>
  <c r="AG72" i="1"/>
  <c r="AG70" i="1"/>
  <c r="AI65" i="1"/>
  <c r="AI64" i="1"/>
  <c r="BT74" i="1"/>
  <c r="CO55" i="1"/>
  <c r="CO63" i="1" s="1"/>
  <c r="CO53" i="1"/>
  <c r="CO61" i="1" s="1"/>
  <c r="AZ70" i="1"/>
  <c r="AZ72" i="1"/>
  <c r="AH58" i="1"/>
  <c r="AH47" i="1"/>
  <c r="AH52" i="1" s="1"/>
  <c r="AH60" i="1" s="1"/>
  <c r="AH50" i="1"/>
  <c r="CO54" i="1"/>
  <c r="CO62" i="1" s="1"/>
  <c r="CO52" i="1"/>
  <c r="CO60" i="1" s="1"/>
  <c r="BA55" i="1"/>
  <c r="BA63" i="1" s="1"/>
  <c r="BA53" i="1"/>
  <c r="BA61" i="1" s="1"/>
  <c r="AZ69" i="1"/>
  <c r="BC46" i="1"/>
  <c r="BC47" i="1"/>
  <c r="BC50" i="1"/>
  <c r="BC58" i="1"/>
  <c r="AI45" i="1"/>
  <c r="AI46" i="1" s="1"/>
  <c r="AZ68" i="1"/>
  <c r="BU68" i="1"/>
  <c r="CN74" i="1"/>
  <c r="BA54" i="1"/>
  <c r="BA62" i="1" s="1"/>
  <c r="BA68" i="1" s="1"/>
  <c r="AJ19" i="1"/>
  <c r="AJ31" i="1"/>
  <c r="AJ39" i="1" s="1"/>
  <c r="BB58" i="1"/>
  <c r="BB50" i="1"/>
  <c r="BB47" i="1"/>
  <c r="BB52" i="1" s="1"/>
  <c r="BB60" i="1" s="1"/>
  <c r="BV54" i="1" l="1"/>
  <c r="BV62" i="1" s="1"/>
  <c r="BV68" i="1" s="1"/>
  <c r="AZ74" i="1"/>
  <c r="BC54" i="1"/>
  <c r="BC62" i="1" s="1"/>
  <c r="CO68" i="1"/>
  <c r="AG74" i="1"/>
  <c r="BU74" i="1"/>
  <c r="BA70" i="1"/>
  <c r="BA72" i="1"/>
  <c r="CO69" i="1"/>
  <c r="CO70" i="1"/>
  <c r="CO72" i="1"/>
  <c r="BA69" i="1"/>
  <c r="BA71" i="1"/>
  <c r="AJ45" i="1"/>
  <c r="BB55" i="1"/>
  <c r="BB63" i="1" s="1"/>
  <c r="BB53" i="1"/>
  <c r="BB61" i="1" s="1"/>
  <c r="AJ64" i="1"/>
  <c r="AJ65" i="1"/>
  <c r="AI47" i="1"/>
  <c r="AI54" i="1" s="1"/>
  <c r="AI62" i="1" s="1"/>
  <c r="AI58" i="1"/>
  <c r="AI50" i="1"/>
  <c r="BC52" i="1"/>
  <c r="BC60" i="1" s="1"/>
  <c r="BC55" i="1"/>
  <c r="BC63" i="1" s="1"/>
  <c r="BC53" i="1"/>
  <c r="BC61" i="1" s="1"/>
  <c r="AH55" i="1"/>
  <c r="AH63" i="1" s="1"/>
  <c r="AH53" i="1"/>
  <c r="AH61" i="1" s="1"/>
  <c r="BB54" i="1"/>
  <c r="BB62" i="1" s="1"/>
  <c r="BB68" i="1" s="1"/>
  <c r="CO73" i="1"/>
  <c r="CO71" i="1"/>
  <c r="BA73" i="1"/>
  <c r="BV55" i="1"/>
  <c r="BV63" i="1" s="1"/>
  <c r="BV53" i="1"/>
  <c r="BV61" i="1" s="1"/>
  <c r="AH54" i="1"/>
  <c r="AH62" i="1" s="1"/>
  <c r="AH71" i="1" s="1"/>
  <c r="BV71" i="1" l="1"/>
  <c r="BC68" i="1"/>
  <c r="BC69" i="1"/>
  <c r="AH73" i="1"/>
  <c r="CO74" i="1"/>
  <c r="BA74" i="1"/>
  <c r="BC73" i="1"/>
  <c r="BB69" i="1"/>
  <c r="BB73" i="1"/>
  <c r="AJ50" i="1"/>
  <c r="AJ58" i="1"/>
  <c r="AJ47" i="1"/>
  <c r="AH68" i="1"/>
  <c r="BV70" i="1"/>
  <c r="BV72" i="1"/>
  <c r="AH70" i="1"/>
  <c r="AH72" i="1"/>
  <c r="BC70" i="1"/>
  <c r="BC72" i="1"/>
  <c r="BC71" i="1"/>
  <c r="AI55" i="1"/>
  <c r="AI63" i="1" s="1"/>
  <c r="AI53" i="1"/>
  <c r="AI61" i="1" s="1"/>
  <c r="BB71" i="1"/>
  <c r="BB70" i="1"/>
  <c r="BB72" i="1"/>
  <c r="AJ46" i="1"/>
  <c r="BV69" i="1"/>
  <c r="BV73" i="1"/>
  <c r="AH69" i="1"/>
  <c r="AI52" i="1"/>
  <c r="AI60" i="1" s="1"/>
  <c r="AI68" i="1" s="1"/>
  <c r="BV74" i="1" l="1"/>
  <c r="BC74" i="1"/>
  <c r="BB74" i="1"/>
  <c r="AJ54" i="1"/>
  <c r="AJ62" i="1" s="1"/>
  <c r="AJ52" i="1"/>
  <c r="AJ60" i="1" s="1"/>
  <c r="AI70" i="1"/>
  <c r="AI72" i="1"/>
  <c r="AJ55" i="1"/>
  <c r="AJ63" i="1" s="1"/>
  <c r="AJ53" i="1"/>
  <c r="AJ61" i="1" s="1"/>
  <c r="AI71" i="1"/>
  <c r="AI69" i="1"/>
  <c r="AH74" i="1"/>
  <c r="AI73" i="1"/>
  <c r="AJ73" i="1" l="1"/>
  <c r="AJ69" i="1"/>
  <c r="AJ68" i="1"/>
  <c r="AI74" i="1"/>
  <c r="AJ71" i="1"/>
  <c r="AJ70" i="1"/>
  <c r="AJ72" i="1"/>
  <c r="AJ74" i="1" l="1"/>
  <c r="P74" i="1" s="1"/>
  <c r="I107" i="1" s="1"/>
  <c r="I108" i="1" s="1"/>
</calcChain>
</file>

<file path=xl/sharedStrings.xml><?xml version="1.0" encoding="utf-8"?>
<sst xmlns="http://schemas.openxmlformats.org/spreadsheetml/2006/main" count="101" uniqueCount="95">
  <si>
    <t>x</t>
    <phoneticPr fontId="2"/>
  </si>
  <si>
    <t>y</t>
    <phoneticPr fontId="2"/>
  </si>
  <si>
    <t>(mm)</t>
    <phoneticPr fontId="2"/>
  </si>
  <si>
    <t>u</t>
    <phoneticPr fontId="2"/>
  </si>
  <si>
    <t>v</t>
    <phoneticPr fontId="2"/>
  </si>
  <si>
    <t>Px</t>
    <phoneticPr fontId="2"/>
  </si>
  <si>
    <t>Py</t>
    <phoneticPr fontId="2"/>
  </si>
  <si>
    <t>(N)</t>
    <phoneticPr fontId="2"/>
  </si>
  <si>
    <t>要素番号</t>
    <rPh sb="0" eb="2">
      <t>ヨウソ</t>
    </rPh>
    <rPh sb="2" eb="4">
      <t>バンゴウ</t>
    </rPh>
    <phoneticPr fontId="2"/>
  </si>
  <si>
    <t>W</t>
    <phoneticPr fontId="2"/>
  </si>
  <si>
    <t>(N-mm)</t>
    <phoneticPr fontId="2"/>
  </si>
  <si>
    <t>合計</t>
    <rPh sb="0" eb="2">
      <t>ゴウケイ</t>
    </rPh>
    <phoneticPr fontId="2"/>
  </si>
  <si>
    <t>節点番号</t>
    <rPh sb="0" eb="1">
      <t>セツ</t>
    </rPh>
    <rPh sb="1" eb="2">
      <t>テン</t>
    </rPh>
    <rPh sb="2" eb="4">
      <t>バンゴウ</t>
    </rPh>
    <phoneticPr fontId="2"/>
  </si>
  <si>
    <t>節点座標</t>
    <rPh sb="0" eb="1">
      <t>セツ</t>
    </rPh>
    <rPh sb="1" eb="2">
      <t>テン</t>
    </rPh>
    <rPh sb="2" eb="4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</si>
  <si>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 xml:space="preserve"> ue</t>
    </r>
    <rPh sb="0" eb="1">
      <t>セツ</t>
    </rPh>
    <rPh sb="1" eb="2">
      <t>テン</t>
    </rPh>
    <rPh sb="2" eb="4">
      <t>ヘンイ</t>
    </rPh>
    <phoneticPr fontId="2"/>
  </si>
  <si>
    <t>節点変位 u</t>
    <rPh sb="0" eb="1">
      <t>セツ</t>
    </rPh>
    <rPh sb="1" eb="2">
      <t>テン</t>
    </rPh>
    <rPh sb="2" eb="4">
      <t>ヘンイ</t>
    </rPh>
    <phoneticPr fontId="2"/>
  </si>
  <si>
    <t>要素の面積</t>
    <rPh sb="0" eb="2">
      <t>ヨウソ</t>
    </rPh>
    <rPh sb="3" eb="5">
      <t>メンセキ</t>
    </rPh>
    <phoneticPr fontId="2"/>
  </si>
  <si>
    <t>要素寸法</t>
    <rPh sb="0" eb="2">
      <t>ヨウソ</t>
    </rPh>
    <rPh sb="2" eb="4">
      <t>スンポウ</t>
    </rPh>
    <phoneticPr fontId="2"/>
  </si>
  <si>
    <t>ヤング率</t>
    <rPh sb="3" eb="4">
      <t>リツ</t>
    </rPh>
    <phoneticPr fontId="2"/>
  </si>
  <si>
    <t>ポアソン比</t>
    <rPh sb="4" eb="5">
      <t>ヒ</t>
    </rPh>
    <phoneticPr fontId="2"/>
  </si>
  <si>
    <t>要素の歪エネルギ</t>
    <rPh sb="0" eb="2">
      <t>ヨウソ</t>
    </rPh>
    <rPh sb="3" eb="4">
      <t>ヒズミ</t>
    </rPh>
    <phoneticPr fontId="2"/>
  </si>
  <si>
    <t>合計</t>
    <rPh sb="0" eb="2">
      <t>ゴウケイ</t>
    </rPh>
    <phoneticPr fontId="2"/>
  </si>
  <si>
    <t>全ポテンシャルエネルギ</t>
    <rPh sb="0" eb="1">
      <t>ゼン</t>
    </rPh>
    <phoneticPr fontId="2"/>
  </si>
  <si>
    <t>歪エネルギ</t>
    <rPh sb="0" eb="1">
      <t>ヒズミ</t>
    </rPh>
    <phoneticPr fontId="2"/>
  </si>
  <si>
    <t>変形後の節点座標</t>
    <rPh sb="0" eb="2">
      <t>ヘンケイ</t>
    </rPh>
    <rPh sb="2" eb="3">
      <t>ゴ</t>
    </rPh>
    <rPh sb="4" eb="5">
      <t>セツ</t>
    </rPh>
    <rPh sb="5" eb="6">
      <t>テン</t>
    </rPh>
    <rPh sb="6" eb="8">
      <t>ザヒョウ</t>
    </rPh>
    <phoneticPr fontId="2"/>
  </si>
  <si>
    <r>
      <rPr>
        <sz val="11"/>
        <color theme="1"/>
        <rFont val="ＭＳ Ｐゴシック"/>
        <family val="3"/>
        <charset val="128"/>
      </rPr>
      <t>辺</t>
    </r>
    <r>
      <rPr>
        <sz val="11"/>
        <color theme="1"/>
        <rFont val="Arial"/>
        <family val="2"/>
      </rPr>
      <t>1=&gt;2</t>
    </r>
    <rPh sb="0" eb="1">
      <t>ヘン</t>
    </rPh>
    <phoneticPr fontId="2"/>
  </si>
  <si>
    <t>方向余弦</t>
    <rPh sb="0" eb="2">
      <t>ホウコウ</t>
    </rPh>
    <rPh sb="2" eb="4">
      <t>ヨゲン</t>
    </rPh>
    <phoneticPr fontId="2"/>
  </si>
  <si>
    <t>要素座標系における座標</t>
    <rPh sb="0" eb="2">
      <t>ヨウソ</t>
    </rPh>
    <rPh sb="2" eb="4">
      <t>ザヒョウ</t>
    </rPh>
    <rPh sb="4" eb="5">
      <t>ケイ</t>
    </rPh>
    <rPh sb="9" eb="11">
      <t>ザヒョウ</t>
    </rPh>
    <phoneticPr fontId="2"/>
  </si>
  <si>
    <t>Ptotal =</t>
    <phoneticPr fontId="2"/>
  </si>
  <si>
    <t>E</t>
    <phoneticPr fontId="2"/>
  </si>
  <si>
    <t>nu</t>
    <phoneticPr fontId="2"/>
  </si>
  <si>
    <t>x1</t>
    <phoneticPr fontId="2"/>
  </si>
  <si>
    <t>y1</t>
    <phoneticPr fontId="2"/>
  </si>
  <si>
    <t>x2</t>
    <phoneticPr fontId="2"/>
  </si>
  <si>
    <t>y2</t>
    <phoneticPr fontId="2"/>
  </si>
  <si>
    <t>x3</t>
    <phoneticPr fontId="2"/>
  </si>
  <si>
    <t>y3</t>
    <phoneticPr fontId="2"/>
  </si>
  <si>
    <t>x4</t>
    <phoneticPr fontId="2"/>
  </si>
  <si>
    <t>y4</t>
    <phoneticPr fontId="2"/>
  </si>
  <si>
    <t>a</t>
    <phoneticPr fontId="2"/>
  </si>
  <si>
    <t>b</t>
    <phoneticPr fontId="2"/>
  </si>
  <si>
    <t>u1</t>
    <phoneticPr fontId="2"/>
  </si>
  <si>
    <t>v1</t>
    <phoneticPr fontId="2"/>
  </si>
  <si>
    <t>u2</t>
    <phoneticPr fontId="2"/>
  </si>
  <si>
    <t>v2</t>
    <phoneticPr fontId="2"/>
  </si>
  <si>
    <t>u3</t>
    <phoneticPr fontId="2"/>
  </si>
  <si>
    <t>v3</t>
    <phoneticPr fontId="2"/>
  </si>
  <si>
    <t>u4</t>
    <phoneticPr fontId="2"/>
  </si>
  <si>
    <t>v4</t>
    <phoneticPr fontId="2"/>
  </si>
  <si>
    <t>x1'</t>
    <phoneticPr fontId="2"/>
  </si>
  <si>
    <t>y1'</t>
    <phoneticPr fontId="2"/>
  </si>
  <si>
    <t>x2'</t>
    <phoneticPr fontId="2"/>
  </si>
  <si>
    <t>y2'</t>
    <phoneticPr fontId="2"/>
  </si>
  <si>
    <t>x3'</t>
    <phoneticPr fontId="2"/>
  </si>
  <si>
    <t>y3'</t>
    <phoneticPr fontId="2"/>
  </si>
  <si>
    <t>x4'</t>
    <phoneticPr fontId="2"/>
  </si>
  <si>
    <t>y4'</t>
    <phoneticPr fontId="2"/>
  </si>
  <si>
    <t>x1'-x1'</t>
    <phoneticPr fontId="2"/>
  </si>
  <si>
    <t>y1'-y1'</t>
    <phoneticPr fontId="2"/>
  </si>
  <si>
    <t>x2'-x1'</t>
    <phoneticPr fontId="2"/>
  </si>
  <si>
    <t>y2'-y1'</t>
    <phoneticPr fontId="2"/>
  </si>
  <si>
    <t>x3'-x1'</t>
    <phoneticPr fontId="2"/>
  </si>
  <si>
    <t>y3'-y1'</t>
    <phoneticPr fontId="2"/>
  </si>
  <si>
    <t>x4'-x1'</t>
    <phoneticPr fontId="2"/>
  </si>
  <si>
    <t>y4'-y1'</t>
    <phoneticPr fontId="2"/>
  </si>
  <si>
    <t>L12</t>
    <phoneticPr fontId="2"/>
  </si>
  <si>
    <t>le</t>
    <phoneticPr fontId="2"/>
  </si>
  <si>
    <t>me</t>
    <phoneticPr fontId="2"/>
  </si>
  <si>
    <t>xe1'</t>
    <phoneticPr fontId="2"/>
  </si>
  <si>
    <t>ye1'</t>
    <phoneticPr fontId="2"/>
  </si>
  <si>
    <t>xe2'</t>
    <phoneticPr fontId="2"/>
  </si>
  <si>
    <t>ye2'</t>
    <phoneticPr fontId="2"/>
  </si>
  <si>
    <t>xe3'</t>
    <phoneticPr fontId="2"/>
  </si>
  <si>
    <t>ye3'</t>
    <phoneticPr fontId="2"/>
  </si>
  <si>
    <t>xe4'</t>
    <phoneticPr fontId="2"/>
  </si>
  <si>
    <t>ye4'</t>
    <phoneticPr fontId="2"/>
  </si>
  <si>
    <t>ue1</t>
    <phoneticPr fontId="2"/>
  </si>
  <si>
    <t>ve1</t>
    <phoneticPr fontId="2"/>
  </si>
  <si>
    <t>ue2</t>
    <phoneticPr fontId="2"/>
  </si>
  <si>
    <t>ve2</t>
    <phoneticPr fontId="2"/>
  </si>
  <si>
    <t>ue3</t>
    <phoneticPr fontId="2"/>
  </si>
  <si>
    <t>ve3</t>
    <phoneticPr fontId="2"/>
  </si>
  <si>
    <t>ue4</t>
    <phoneticPr fontId="2"/>
  </si>
  <si>
    <t>ve4</t>
    <phoneticPr fontId="2"/>
  </si>
  <si>
    <t>Ae</t>
    <phoneticPr fontId="2"/>
  </si>
  <si>
    <t>beta</t>
    <phoneticPr fontId="2"/>
  </si>
  <si>
    <t>b/a</t>
    <phoneticPr fontId="2"/>
  </si>
  <si>
    <t>E/12/(1-nu^2)</t>
    <phoneticPr fontId="2"/>
  </si>
  <si>
    <r>
      <rPr>
        <sz val="11"/>
        <color theme="1"/>
        <rFont val="ＭＳ Ｐゴシック"/>
        <family val="3"/>
        <charset val="128"/>
      </rPr>
      <t>ポアソン比</t>
    </r>
    <rPh sb="4" eb="5">
      <t>ヒ</t>
    </rPh>
    <phoneticPr fontId="2"/>
  </si>
  <si>
    <t>nu</t>
    <phoneticPr fontId="2"/>
  </si>
  <si>
    <t>Ue</t>
    <phoneticPr fontId="2"/>
  </si>
  <si>
    <t>入力セル</t>
    <rPh sb="0" eb="2">
      <t>ニュウリョク</t>
    </rPh>
    <phoneticPr fontId="2"/>
  </si>
  <si>
    <t>変数セル</t>
    <rPh sb="0" eb="2">
      <t>ヘンスウ</t>
    </rPh>
    <phoneticPr fontId="2"/>
  </si>
  <si>
    <t>←目的セル</t>
    <rPh sb="1" eb="3">
      <t>モクテキ</t>
    </rPh>
    <phoneticPr fontId="2"/>
  </si>
  <si>
    <t>表5-2　軸圧縮荷重を受ける片端固定の長方形板の解析結果 -- 有限変形理論</t>
    <rPh sb="0" eb="1">
      <t>ヒョウ</t>
    </rPh>
    <rPh sb="5" eb="6">
      <t>ジク</t>
    </rPh>
    <rPh sb="6" eb="8">
      <t>アッシュク</t>
    </rPh>
    <rPh sb="8" eb="10">
      <t>カジュウ</t>
    </rPh>
    <rPh sb="11" eb="12">
      <t>ウ</t>
    </rPh>
    <rPh sb="14" eb="16">
      <t>カタハシ</t>
    </rPh>
    <rPh sb="16" eb="18">
      <t>コテイ</t>
    </rPh>
    <rPh sb="19" eb="22">
      <t>チョウホウケイ</t>
    </rPh>
    <rPh sb="22" eb="23">
      <t>イタ</t>
    </rPh>
    <rPh sb="24" eb="26">
      <t>カイセキ</t>
    </rPh>
    <rPh sb="26" eb="28">
      <t>ケッカ</t>
    </rPh>
    <rPh sb="32" eb="34">
      <t>ユウゲン</t>
    </rPh>
    <rPh sb="34" eb="36">
      <t>ヘンケイ</t>
    </rPh>
    <rPh sb="36" eb="38">
      <t>リロン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</si>
</sst>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1" fillId="2" borderId="1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1" fillId="2" borderId="0" xfId="0" applyFont="1" applyFill="1">
      <alignment vertical="center"/>
    </xf>
    <xf numFmtId="0" fontId="1" fillId="4" borderId="1" xfId="0" applyFont="1" applyFill="1" applyBorder="1">
      <alignment vertical="center"/>
    </xf>
    <xf numFmtId="10" fontId="1" fillId="0" borderId="0" xfId="1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3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4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0" xfId="0" applyFont="1" applyFill="1">
      <alignment vertical="center"/>
    </xf>
    <xf numFmtId="0" fontId="3" fillId="0" borderId="12" xfId="0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08"/>
  <sheetViews>
    <sheetView showGridLines="0" tabSelected="1" showWhiteSpace="0" zoomScale="75" zoomScaleNormal="75" workbookViewId="0">
      <selection activeCell="A2" sqref="A2"/>
    </sheetView>
  </sheetViews>
  <sheetFormatPr defaultRowHeight="18.75" customHeight="1" x14ac:dyDescent="0.15"/>
  <cols>
    <col min="1" max="1" width="4.75" style="1" customWidth="1"/>
    <col min="2" max="8" width="9" style="1"/>
    <col min="9" max="9" width="11" style="1" bestFit="1" customWidth="1"/>
    <col min="10" max="10" width="6" style="1" customWidth="1"/>
    <col min="11" max="12" width="10" style="1" customWidth="1"/>
    <col min="13" max="14" width="9" style="1"/>
    <col min="15" max="15" width="16.375" style="1" customWidth="1"/>
    <col min="16" max="16384" width="9" style="1"/>
  </cols>
  <sheetData>
    <row r="1" spans="1:93" ht="18.75" customHeight="1" x14ac:dyDescent="0.15">
      <c r="A1" s="2" t="s">
        <v>94</v>
      </c>
    </row>
    <row r="2" spans="1:93" ht="18.75" customHeight="1" x14ac:dyDescent="0.15">
      <c r="I2" s="12"/>
    </row>
    <row r="4" spans="1:93" ht="18.75" customHeight="1" x14ac:dyDescent="0.15">
      <c r="B4" s="5" t="s">
        <v>8</v>
      </c>
      <c r="C4" s="6" t="s">
        <v>0</v>
      </c>
      <c r="D4" s="6" t="s">
        <v>1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O4" s="14" t="s">
        <v>8</v>
      </c>
      <c r="P4" s="15"/>
      <c r="Q4" s="16"/>
      <c r="R4" s="7">
        <v>1</v>
      </c>
      <c r="S4" s="7">
        <v>2</v>
      </c>
      <c r="T4" s="7">
        <v>3</v>
      </c>
      <c r="U4" s="7">
        <v>4</v>
      </c>
      <c r="V4" s="7">
        <v>5</v>
      </c>
      <c r="W4" s="7">
        <v>6</v>
      </c>
      <c r="X4" s="7">
        <v>7</v>
      </c>
      <c r="Y4" s="7">
        <v>8</v>
      </c>
      <c r="Z4" s="7">
        <v>9</v>
      </c>
      <c r="AA4" s="7">
        <v>10</v>
      </c>
      <c r="AB4" s="7">
        <v>11</v>
      </c>
      <c r="AC4" s="7">
        <v>12</v>
      </c>
      <c r="AD4" s="7">
        <v>13</v>
      </c>
      <c r="AE4" s="7">
        <v>14</v>
      </c>
      <c r="AF4" s="7">
        <v>15</v>
      </c>
      <c r="AG4" s="7">
        <v>16</v>
      </c>
      <c r="AH4" s="7">
        <v>17</v>
      </c>
      <c r="AI4" s="7">
        <v>18</v>
      </c>
      <c r="AJ4" s="7">
        <v>19</v>
      </c>
      <c r="AK4" s="7">
        <v>21</v>
      </c>
      <c r="AL4" s="7">
        <v>22</v>
      </c>
      <c r="AM4" s="7">
        <v>23</v>
      </c>
      <c r="AN4" s="7">
        <v>24</v>
      </c>
      <c r="AO4" s="7">
        <v>25</v>
      </c>
      <c r="AP4" s="7">
        <v>26</v>
      </c>
      <c r="AQ4" s="7">
        <v>27</v>
      </c>
      <c r="AR4" s="7">
        <v>28</v>
      </c>
      <c r="AS4" s="7">
        <v>29</v>
      </c>
      <c r="AT4" s="7">
        <v>30</v>
      </c>
      <c r="AU4" s="7">
        <v>31</v>
      </c>
      <c r="AV4" s="7">
        <v>32</v>
      </c>
      <c r="AW4" s="7">
        <v>33</v>
      </c>
      <c r="AX4" s="7">
        <v>34</v>
      </c>
      <c r="AY4" s="7">
        <v>35</v>
      </c>
      <c r="AZ4" s="7">
        <v>36</v>
      </c>
      <c r="BA4" s="7">
        <v>37</v>
      </c>
      <c r="BB4" s="7">
        <v>38</v>
      </c>
      <c r="BC4" s="7">
        <v>39</v>
      </c>
      <c r="BD4" s="7">
        <v>41</v>
      </c>
      <c r="BE4" s="7">
        <v>42</v>
      </c>
      <c r="BF4" s="7">
        <v>43</v>
      </c>
      <c r="BG4" s="7">
        <v>44</v>
      </c>
      <c r="BH4" s="7">
        <v>45</v>
      </c>
      <c r="BI4" s="7">
        <v>46</v>
      </c>
      <c r="BJ4" s="7">
        <v>47</v>
      </c>
      <c r="BK4" s="7">
        <v>48</v>
      </c>
      <c r="BL4" s="7">
        <v>49</v>
      </c>
      <c r="BM4" s="7">
        <v>50</v>
      </c>
      <c r="BN4" s="7">
        <v>51</v>
      </c>
      <c r="BO4" s="7">
        <v>52</v>
      </c>
      <c r="BP4" s="7">
        <v>53</v>
      </c>
      <c r="BQ4" s="7">
        <v>54</v>
      </c>
      <c r="BR4" s="7">
        <v>55</v>
      </c>
      <c r="BS4" s="7">
        <v>56</v>
      </c>
      <c r="BT4" s="7">
        <v>57</v>
      </c>
      <c r="BU4" s="7">
        <v>58</v>
      </c>
      <c r="BV4" s="7">
        <v>59</v>
      </c>
      <c r="BW4" s="7">
        <v>61</v>
      </c>
      <c r="BX4" s="7">
        <v>62</v>
      </c>
      <c r="BY4" s="7">
        <v>63</v>
      </c>
      <c r="BZ4" s="7">
        <v>64</v>
      </c>
      <c r="CA4" s="7">
        <v>65</v>
      </c>
      <c r="CB4" s="7">
        <v>66</v>
      </c>
      <c r="CC4" s="7">
        <v>67</v>
      </c>
      <c r="CD4" s="7">
        <v>68</v>
      </c>
      <c r="CE4" s="7">
        <v>69</v>
      </c>
      <c r="CF4" s="7">
        <v>70</v>
      </c>
      <c r="CG4" s="7">
        <v>71</v>
      </c>
      <c r="CH4" s="7">
        <v>72</v>
      </c>
      <c r="CI4" s="7">
        <v>73</v>
      </c>
      <c r="CJ4" s="7">
        <v>74</v>
      </c>
      <c r="CK4" s="7">
        <v>75</v>
      </c>
      <c r="CL4" s="7">
        <v>76</v>
      </c>
      <c r="CM4" s="7">
        <v>77</v>
      </c>
      <c r="CN4" s="7">
        <v>78</v>
      </c>
      <c r="CO4" s="7">
        <v>79</v>
      </c>
    </row>
    <row r="5" spans="1:93" ht="18.75" customHeight="1" x14ac:dyDescent="0.15">
      <c r="B5" s="4"/>
      <c r="C5" s="4" t="s">
        <v>2</v>
      </c>
      <c r="D5" s="4" t="s">
        <v>2</v>
      </c>
      <c r="E5" s="4" t="s">
        <v>2</v>
      </c>
      <c r="F5" s="4" t="s">
        <v>2</v>
      </c>
      <c r="G5" s="4" t="s">
        <v>7</v>
      </c>
      <c r="H5" s="4" t="s">
        <v>7</v>
      </c>
      <c r="I5" s="4" t="s">
        <v>10</v>
      </c>
      <c r="O5" s="17" t="s">
        <v>12</v>
      </c>
      <c r="P5" s="18">
        <v>1</v>
      </c>
      <c r="Q5" s="19"/>
      <c r="R5" s="7">
        <v>1</v>
      </c>
      <c r="S5" s="7">
        <v>2</v>
      </c>
      <c r="T5" s="7">
        <v>3</v>
      </c>
      <c r="U5" s="7">
        <v>4</v>
      </c>
      <c r="V5" s="7">
        <v>5</v>
      </c>
      <c r="W5" s="7">
        <v>6</v>
      </c>
      <c r="X5" s="7">
        <v>7</v>
      </c>
      <c r="Y5" s="7">
        <v>8</v>
      </c>
      <c r="Z5" s="7">
        <v>9</v>
      </c>
      <c r="AA5" s="7">
        <v>10</v>
      </c>
      <c r="AB5" s="7">
        <v>11</v>
      </c>
      <c r="AC5" s="7">
        <v>12</v>
      </c>
      <c r="AD5" s="7">
        <v>13</v>
      </c>
      <c r="AE5" s="7">
        <v>14</v>
      </c>
      <c r="AF5" s="7">
        <v>15</v>
      </c>
      <c r="AG5" s="7">
        <v>16</v>
      </c>
      <c r="AH5" s="7">
        <v>17</v>
      </c>
      <c r="AI5" s="7">
        <v>18</v>
      </c>
      <c r="AJ5" s="7">
        <v>19</v>
      </c>
      <c r="AK5" s="7">
        <v>21</v>
      </c>
      <c r="AL5" s="7">
        <v>22</v>
      </c>
      <c r="AM5" s="7">
        <v>23</v>
      </c>
      <c r="AN5" s="7">
        <v>24</v>
      </c>
      <c r="AO5" s="7">
        <v>25</v>
      </c>
      <c r="AP5" s="7">
        <v>26</v>
      </c>
      <c r="AQ5" s="7">
        <v>27</v>
      </c>
      <c r="AR5" s="7">
        <v>28</v>
      </c>
      <c r="AS5" s="7">
        <v>29</v>
      </c>
      <c r="AT5" s="7">
        <v>30</v>
      </c>
      <c r="AU5" s="7">
        <v>31</v>
      </c>
      <c r="AV5" s="7">
        <v>32</v>
      </c>
      <c r="AW5" s="7">
        <v>33</v>
      </c>
      <c r="AX5" s="7">
        <v>34</v>
      </c>
      <c r="AY5" s="7">
        <v>35</v>
      </c>
      <c r="AZ5" s="7">
        <v>36</v>
      </c>
      <c r="BA5" s="7">
        <v>37</v>
      </c>
      <c r="BB5" s="7">
        <v>38</v>
      </c>
      <c r="BC5" s="7">
        <v>39</v>
      </c>
      <c r="BD5" s="7">
        <v>41</v>
      </c>
      <c r="BE5" s="7">
        <v>42</v>
      </c>
      <c r="BF5" s="7">
        <v>43</v>
      </c>
      <c r="BG5" s="7">
        <v>44</v>
      </c>
      <c r="BH5" s="7">
        <v>45</v>
      </c>
      <c r="BI5" s="7">
        <v>46</v>
      </c>
      <c r="BJ5" s="7">
        <v>47</v>
      </c>
      <c r="BK5" s="7">
        <v>48</v>
      </c>
      <c r="BL5" s="7">
        <v>49</v>
      </c>
      <c r="BM5" s="7">
        <v>50</v>
      </c>
      <c r="BN5" s="7">
        <v>51</v>
      </c>
      <c r="BO5" s="7">
        <v>52</v>
      </c>
      <c r="BP5" s="7">
        <v>53</v>
      </c>
      <c r="BQ5" s="7">
        <v>54</v>
      </c>
      <c r="BR5" s="7">
        <v>55</v>
      </c>
      <c r="BS5" s="7">
        <v>56</v>
      </c>
      <c r="BT5" s="7">
        <v>57</v>
      </c>
      <c r="BU5" s="7">
        <v>58</v>
      </c>
      <c r="BV5" s="7">
        <v>59</v>
      </c>
      <c r="BW5" s="7">
        <v>61</v>
      </c>
      <c r="BX5" s="7">
        <v>62</v>
      </c>
      <c r="BY5" s="7">
        <v>63</v>
      </c>
      <c r="BZ5" s="7">
        <v>64</v>
      </c>
      <c r="CA5" s="7">
        <v>65</v>
      </c>
      <c r="CB5" s="7">
        <v>66</v>
      </c>
      <c r="CC5" s="7">
        <v>67</v>
      </c>
      <c r="CD5" s="7">
        <v>68</v>
      </c>
      <c r="CE5" s="7">
        <v>69</v>
      </c>
      <c r="CF5" s="7">
        <v>70</v>
      </c>
      <c r="CG5" s="7">
        <v>71</v>
      </c>
      <c r="CH5" s="7">
        <v>72</v>
      </c>
      <c r="CI5" s="7">
        <v>73</v>
      </c>
      <c r="CJ5" s="7">
        <v>74</v>
      </c>
      <c r="CK5" s="7">
        <v>75</v>
      </c>
      <c r="CL5" s="7">
        <v>76</v>
      </c>
      <c r="CM5" s="7">
        <v>77</v>
      </c>
      <c r="CN5" s="7">
        <v>78</v>
      </c>
      <c r="CO5" s="7">
        <v>79</v>
      </c>
    </row>
    <row r="6" spans="1:93" ht="18.75" customHeight="1" x14ac:dyDescent="0.15">
      <c r="A6" s="3">
        <v>1</v>
      </c>
      <c r="B6" s="7">
        <v>1</v>
      </c>
      <c r="C6" s="7">
        <v>0</v>
      </c>
      <c r="D6" s="7">
        <v>-10</v>
      </c>
      <c r="E6" s="7">
        <v>0</v>
      </c>
      <c r="F6" s="8">
        <v>7.1110040121056973E-3</v>
      </c>
      <c r="G6" s="7"/>
      <c r="H6" s="7"/>
      <c r="I6" s="3">
        <f>E6*G6+F6*H6</f>
        <v>0</v>
      </c>
      <c r="K6" s="10"/>
      <c r="L6" s="2" t="s">
        <v>91</v>
      </c>
      <c r="O6" s="20"/>
      <c r="P6" s="21">
        <v>2</v>
      </c>
      <c r="Q6" s="22"/>
      <c r="R6" s="7">
        <v>2</v>
      </c>
      <c r="S6" s="7">
        <v>3</v>
      </c>
      <c r="T6" s="7">
        <v>4</v>
      </c>
      <c r="U6" s="7">
        <v>5</v>
      </c>
      <c r="V6" s="7">
        <v>6</v>
      </c>
      <c r="W6" s="7">
        <v>7</v>
      </c>
      <c r="X6" s="7">
        <v>8</v>
      </c>
      <c r="Y6" s="7">
        <v>9</v>
      </c>
      <c r="Z6" s="7">
        <v>10</v>
      </c>
      <c r="AA6" s="7">
        <v>11</v>
      </c>
      <c r="AB6" s="7">
        <v>12</v>
      </c>
      <c r="AC6" s="7">
        <v>13</v>
      </c>
      <c r="AD6" s="7">
        <v>14</v>
      </c>
      <c r="AE6" s="7">
        <v>15</v>
      </c>
      <c r="AF6" s="7">
        <v>16</v>
      </c>
      <c r="AG6" s="7">
        <v>17</v>
      </c>
      <c r="AH6" s="7">
        <v>18</v>
      </c>
      <c r="AI6" s="7">
        <v>19</v>
      </c>
      <c r="AJ6" s="7">
        <v>20</v>
      </c>
      <c r="AK6" s="7">
        <v>22</v>
      </c>
      <c r="AL6" s="7">
        <v>23</v>
      </c>
      <c r="AM6" s="7">
        <v>24</v>
      </c>
      <c r="AN6" s="7">
        <v>25</v>
      </c>
      <c r="AO6" s="7">
        <v>26</v>
      </c>
      <c r="AP6" s="7">
        <v>27</v>
      </c>
      <c r="AQ6" s="7">
        <v>28</v>
      </c>
      <c r="AR6" s="7">
        <v>29</v>
      </c>
      <c r="AS6" s="7">
        <v>30</v>
      </c>
      <c r="AT6" s="7">
        <v>31</v>
      </c>
      <c r="AU6" s="7">
        <v>32</v>
      </c>
      <c r="AV6" s="7">
        <v>33</v>
      </c>
      <c r="AW6" s="7">
        <v>34</v>
      </c>
      <c r="AX6" s="7">
        <v>35</v>
      </c>
      <c r="AY6" s="7">
        <v>36</v>
      </c>
      <c r="AZ6" s="7">
        <v>37</v>
      </c>
      <c r="BA6" s="7">
        <v>38</v>
      </c>
      <c r="BB6" s="7">
        <v>39</v>
      </c>
      <c r="BC6" s="7">
        <v>40</v>
      </c>
      <c r="BD6" s="7">
        <v>42</v>
      </c>
      <c r="BE6" s="7">
        <v>43</v>
      </c>
      <c r="BF6" s="7">
        <v>44</v>
      </c>
      <c r="BG6" s="7">
        <v>45</v>
      </c>
      <c r="BH6" s="7">
        <v>46</v>
      </c>
      <c r="BI6" s="7">
        <v>47</v>
      </c>
      <c r="BJ6" s="7">
        <v>48</v>
      </c>
      <c r="BK6" s="7">
        <v>49</v>
      </c>
      <c r="BL6" s="7">
        <v>50</v>
      </c>
      <c r="BM6" s="7">
        <v>51</v>
      </c>
      <c r="BN6" s="7">
        <v>52</v>
      </c>
      <c r="BO6" s="7">
        <v>53</v>
      </c>
      <c r="BP6" s="7">
        <v>54</v>
      </c>
      <c r="BQ6" s="7">
        <v>55</v>
      </c>
      <c r="BR6" s="7">
        <v>56</v>
      </c>
      <c r="BS6" s="7">
        <v>57</v>
      </c>
      <c r="BT6" s="7">
        <v>58</v>
      </c>
      <c r="BU6" s="7">
        <v>59</v>
      </c>
      <c r="BV6" s="7">
        <v>60</v>
      </c>
      <c r="BW6" s="7">
        <v>62</v>
      </c>
      <c r="BX6" s="7">
        <v>63</v>
      </c>
      <c r="BY6" s="7">
        <v>64</v>
      </c>
      <c r="BZ6" s="7">
        <v>65</v>
      </c>
      <c r="CA6" s="7">
        <v>66</v>
      </c>
      <c r="CB6" s="7">
        <v>67</v>
      </c>
      <c r="CC6" s="7">
        <v>68</v>
      </c>
      <c r="CD6" s="7">
        <v>69</v>
      </c>
      <c r="CE6" s="7">
        <v>70</v>
      </c>
      <c r="CF6" s="7">
        <v>71</v>
      </c>
      <c r="CG6" s="7">
        <v>72</v>
      </c>
      <c r="CH6" s="7">
        <v>73</v>
      </c>
      <c r="CI6" s="7">
        <v>74</v>
      </c>
      <c r="CJ6" s="7">
        <v>75</v>
      </c>
      <c r="CK6" s="7">
        <v>76</v>
      </c>
      <c r="CL6" s="7">
        <v>77</v>
      </c>
      <c r="CM6" s="7">
        <v>78</v>
      </c>
      <c r="CN6" s="7">
        <v>79</v>
      </c>
      <c r="CO6" s="7">
        <v>80</v>
      </c>
    </row>
    <row r="7" spans="1:93" ht="18.75" customHeight="1" x14ac:dyDescent="0.15">
      <c r="A7" s="3">
        <v>2</v>
      </c>
      <c r="B7" s="7">
        <v>2</v>
      </c>
      <c r="C7" s="7">
        <v>3.5</v>
      </c>
      <c r="D7" s="7">
        <v>-10</v>
      </c>
      <c r="E7" s="8">
        <v>4.3594008549496591E-2</v>
      </c>
      <c r="F7" s="8">
        <v>2.025315834462366E-2</v>
      </c>
      <c r="G7" s="7"/>
      <c r="H7" s="7"/>
      <c r="I7" s="3">
        <f t="shared" ref="I7:I105" si="0">E7*G7+F7*H7</f>
        <v>0</v>
      </c>
      <c r="K7" s="30"/>
      <c r="L7" s="2" t="s">
        <v>92</v>
      </c>
      <c r="O7" s="20"/>
      <c r="P7" s="21">
        <v>3</v>
      </c>
      <c r="Q7" s="22"/>
      <c r="R7" s="7">
        <v>22</v>
      </c>
      <c r="S7" s="7">
        <v>23</v>
      </c>
      <c r="T7" s="7">
        <v>24</v>
      </c>
      <c r="U7" s="7">
        <v>25</v>
      </c>
      <c r="V7" s="7">
        <v>26</v>
      </c>
      <c r="W7" s="7">
        <v>27</v>
      </c>
      <c r="X7" s="7">
        <v>28</v>
      </c>
      <c r="Y7" s="7">
        <v>29</v>
      </c>
      <c r="Z7" s="7">
        <v>30</v>
      </c>
      <c r="AA7" s="7">
        <v>31</v>
      </c>
      <c r="AB7" s="7">
        <v>32</v>
      </c>
      <c r="AC7" s="7">
        <v>33</v>
      </c>
      <c r="AD7" s="7">
        <v>34</v>
      </c>
      <c r="AE7" s="7">
        <v>35</v>
      </c>
      <c r="AF7" s="7">
        <v>36</v>
      </c>
      <c r="AG7" s="7">
        <v>37</v>
      </c>
      <c r="AH7" s="7">
        <v>38</v>
      </c>
      <c r="AI7" s="7">
        <v>39</v>
      </c>
      <c r="AJ7" s="7">
        <v>40</v>
      </c>
      <c r="AK7" s="7">
        <v>42</v>
      </c>
      <c r="AL7" s="7">
        <v>43</v>
      </c>
      <c r="AM7" s="7">
        <v>44</v>
      </c>
      <c r="AN7" s="7">
        <v>45</v>
      </c>
      <c r="AO7" s="7">
        <v>46</v>
      </c>
      <c r="AP7" s="7">
        <v>47</v>
      </c>
      <c r="AQ7" s="7">
        <v>48</v>
      </c>
      <c r="AR7" s="7">
        <v>49</v>
      </c>
      <c r="AS7" s="7">
        <v>50</v>
      </c>
      <c r="AT7" s="7">
        <v>51</v>
      </c>
      <c r="AU7" s="7">
        <v>52</v>
      </c>
      <c r="AV7" s="7">
        <v>53</v>
      </c>
      <c r="AW7" s="7">
        <v>54</v>
      </c>
      <c r="AX7" s="7">
        <v>55</v>
      </c>
      <c r="AY7" s="7">
        <v>56</v>
      </c>
      <c r="AZ7" s="7">
        <v>57</v>
      </c>
      <c r="BA7" s="7">
        <v>58</v>
      </c>
      <c r="BB7" s="7">
        <v>59</v>
      </c>
      <c r="BC7" s="7">
        <v>60</v>
      </c>
      <c r="BD7" s="7">
        <v>62</v>
      </c>
      <c r="BE7" s="7">
        <v>63</v>
      </c>
      <c r="BF7" s="7">
        <v>64</v>
      </c>
      <c r="BG7" s="7">
        <v>65</v>
      </c>
      <c r="BH7" s="7">
        <v>66</v>
      </c>
      <c r="BI7" s="7">
        <v>67</v>
      </c>
      <c r="BJ7" s="7">
        <v>68</v>
      </c>
      <c r="BK7" s="7">
        <v>69</v>
      </c>
      <c r="BL7" s="7">
        <v>70</v>
      </c>
      <c r="BM7" s="7">
        <v>71</v>
      </c>
      <c r="BN7" s="7">
        <v>72</v>
      </c>
      <c r="BO7" s="7">
        <v>73</v>
      </c>
      <c r="BP7" s="7">
        <v>74</v>
      </c>
      <c r="BQ7" s="7">
        <v>75</v>
      </c>
      <c r="BR7" s="7">
        <v>76</v>
      </c>
      <c r="BS7" s="7">
        <v>77</v>
      </c>
      <c r="BT7" s="7">
        <v>78</v>
      </c>
      <c r="BU7" s="7">
        <v>79</v>
      </c>
      <c r="BV7" s="7">
        <v>80</v>
      </c>
      <c r="BW7" s="7">
        <v>82</v>
      </c>
      <c r="BX7" s="7">
        <v>83</v>
      </c>
      <c r="BY7" s="7">
        <v>84</v>
      </c>
      <c r="BZ7" s="7">
        <v>85</v>
      </c>
      <c r="CA7" s="7">
        <v>86</v>
      </c>
      <c r="CB7" s="7">
        <v>87</v>
      </c>
      <c r="CC7" s="7">
        <v>88</v>
      </c>
      <c r="CD7" s="7">
        <v>89</v>
      </c>
      <c r="CE7" s="7">
        <v>90</v>
      </c>
      <c r="CF7" s="7">
        <v>91</v>
      </c>
      <c r="CG7" s="7">
        <v>92</v>
      </c>
      <c r="CH7" s="7">
        <v>93</v>
      </c>
      <c r="CI7" s="7">
        <v>94</v>
      </c>
      <c r="CJ7" s="7">
        <v>95</v>
      </c>
      <c r="CK7" s="7">
        <v>96</v>
      </c>
      <c r="CL7" s="7">
        <v>97</v>
      </c>
      <c r="CM7" s="7">
        <v>98</v>
      </c>
      <c r="CN7" s="7">
        <v>99</v>
      </c>
      <c r="CO7" s="7">
        <v>100</v>
      </c>
    </row>
    <row r="8" spans="1:93" ht="18.75" customHeight="1" x14ac:dyDescent="0.15">
      <c r="A8" s="3">
        <v>3</v>
      </c>
      <c r="B8" s="7">
        <v>3</v>
      </c>
      <c r="C8" s="7">
        <v>7.5</v>
      </c>
      <c r="D8" s="7">
        <v>-10</v>
      </c>
      <c r="E8" s="8">
        <v>9.2382217535941516E-2</v>
      </c>
      <c r="F8" s="8">
        <v>6.7306808613250835E-2</v>
      </c>
      <c r="G8" s="7"/>
      <c r="H8" s="7"/>
      <c r="I8" s="3">
        <f t="shared" si="0"/>
        <v>0</v>
      </c>
      <c r="O8" s="23"/>
      <c r="P8" s="24">
        <v>4</v>
      </c>
      <c r="Q8" s="25"/>
      <c r="R8" s="7">
        <v>21</v>
      </c>
      <c r="S8" s="7">
        <v>22</v>
      </c>
      <c r="T8" s="7">
        <v>23</v>
      </c>
      <c r="U8" s="7">
        <v>24</v>
      </c>
      <c r="V8" s="7">
        <v>25</v>
      </c>
      <c r="W8" s="7">
        <v>26</v>
      </c>
      <c r="X8" s="7">
        <v>27</v>
      </c>
      <c r="Y8" s="7">
        <v>28</v>
      </c>
      <c r="Z8" s="7">
        <v>29</v>
      </c>
      <c r="AA8" s="7">
        <v>30</v>
      </c>
      <c r="AB8" s="7">
        <v>31</v>
      </c>
      <c r="AC8" s="7">
        <v>32</v>
      </c>
      <c r="AD8" s="7">
        <v>33</v>
      </c>
      <c r="AE8" s="7">
        <v>34</v>
      </c>
      <c r="AF8" s="7">
        <v>35</v>
      </c>
      <c r="AG8" s="7">
        <v>36</v>
      </c>
      <c r="AH8" s="7">
        <v>37</v>
      </c>
      <c r="AI8" s="7">
        <v>38</v>
      </c>
      <c r="AJ8" s="7">
        <v>39</v>
      </c>
      <c r="AK8" s="7">
        <v>41</v>
      </c>
      <c r="AL8" s="7">
        <v>42</v>
      </c>
      <c r="AM8" s="7">
        <v>43</v>
      </c>
      <c r="AN8" s="7">
        <v>44</v>
      </c>
      <c r="AO8" s="7">
        <v>45</v>
      </c>
      <c r="AP8" s="7">
        <v>46</v>
      </c>
      <c r="AQ8" s="7">
        <v>47</v>
      </c>
      <c r="AR8" s="7">
        <v>48</v>
      </c>
      <c r="AS8" s="7">
        <v>49</v>
      </c>
      <c r="AT8" s="7">
        <v>50</v>
      </c>
      <c r="AU8" s="7">
        <v>51</v>
      </c>
      <c r="AV8" s="7">
        <v>52</v>
      </c>
      <c r="AW8" s="7">
        <v>53</v>
      </c>
      <c r="AX8" s="7">
        <v>54</v>
      </c>
      <c r="AY8" s="7">
        <v>55</v>
      </c>
      <c r="AZ8" s="7">
        <v>56</v>
      </c>
      <c r="BA8" s="7">
        <v>57</v>
      </c>
      <c r="BB8" s="7">
        <v>58</v>
      </c>
      <c r="BC8" s="7">
        <v>59</v>
      </c>
      <c r="BD8" s="7">
        <v>61</v>
      </c>
      <c r="BE8" s="7">
        <v>62</v>
      </c>
      <c r="BF8" s="7">
        <v>63</v>
      </c>
      <c r="BG8" s="7">
        <v>64</v>
      </c>
      <c r="BH8" s="7">
        <v>65</v>
      </c>
      <c r="BI8" s="7">
        <v>66</v>
      </c>
      <c r="BJ8" s="7">
        <v>67</v>
      </c>
      <c r="BK8" s="7">
        <v>68</v>
      </c>
      <c r="BL8" s="7">
        <v>69</v>
      </c>
      <c r="BM8" s="7">
        <v>70</v>
      </c>
      <c r="BN8" s="7">
        <v>71</v>
      </c>
      <c r="BO8" s="7">
        <v>72</v>
      </c>
      <c r="BP8" s="7">
        <v>73</v>
      </c>
      <c r="BQ8" s="7">
        <v>74</v>
      </c>
      <c r="BR8" s="7">
        <v>75</v>
      </c>
      <c r="BS8" s="7">
        <v>76</v>
      </c>
      <c r="BT8" s="7">
        <v>77</v>
      </c>
      <c r="BU8" s="7">
        <v>78</v>
      </c>
      <c r="BV8" s="7">
        <v>79</v>
      </c>
      <c r="BW8" s="7">
        <v>81</v>
      </c>
      <c r="BX8" s="7">
        <v>82</v>
      </c>
      <c r="BY8" s="7">
        <v>83</v>
      </c>
      <c r="BZ8" s="7">
        <v>84</v>
      </c>
      <c r="CA8" s="7">
        <v>85</v>
      </c>
      <c r="CB8" s="7">
        <v>86</v>
      </c>
      <c r="CC8" s="7">
        <v>87</v>
      </c>
      <c r="CD8" s="7">
        <v>88</v>
      </c>
      <c r="CE8" s="7">
        <v>89</v>
      </c>
      <c r="CF8" s="7">
        <v>90</v>
      </c>
      <c r="CG8" s="7">
        <v>91</v>
      </c>
      <c r="CH8" s="7">
        <v>92</v>
      </c>
      <c r="CI8" s="7">
        <v>93</v>
      </c>
      <c r="CJ8" s="7">
        <v>94</v>
      </c>
      <c r="CK8" s="7">
        <v>95</v>
      </c>
      <c r="CL8" s="7">
        <v>96</v>
      </c>
      <c r="CM8" s="7">
        <v>97</v>
      </c>
      <c r="CN8" s="7">
        <v>98</v>
      </c>
      <c r="CO8" s="7">
        <v>99</v>
      </c>
    </row>
    <row r="9" spans="1:93" ht="18.75" customHeight="1" x14ac:dyDescent="0.15">
      <c r="A9" s="3">
        <v>4</v>
      </c>
      <c r="B9" s="7">
        <v>4</v>
      </c>
      <c r="C9" s="7">
        <v>11.5</v>
      </c>
      <c r="D9" s="7">
        <v>-10</v>
      </c>
      <c r="E9" s="8">
        <v>0.14008344782458881</v>
      </c>
      <c r="F9" s="8">
        <v>0.14825337536751312</v>
      </c>
      <c r="G9" s="7"/>
      <c r="H9" s="7"/>
      <c r="I9" s="3">
        <f t="shared" si="0"/>
        <v>0</v>
      </c>
      <c r="O9" s="14" t="s">
        <v>18</v>
      </c>
      <c r="P9" s="15" t="s">
        <v>29</v>
      </c>
      <c r="Q9" s="16"/>
      <c r="R9" s="7">
        <v>10000</v>
      </c>
      <c r="S9" s="7">
        <v>10000</v>
      </c>
      <c r="T9" s="7">
        <v>10000</v>
      </c>
      <c r="U9" s="7">
        <v>10000</v>
      </c>
      <c r="V9" s="7">
        <v>10000</v>
      </c>
      <c r="W9" s="7">
        <v>10000</v>
      </c>
      <c r="X9" s="7">
        <v>10000</v>
      </c>
      <c r="Y9" s="7">
        <v>10000</v>
      </c>
      <c r="Z9" s="7">
        <v>10000</v>
      </c>
      <c r="AA9" s="7">
        <v>10000</v>
      </c>
      <c r="AB9" s="7">
        <v>10000</v>
      </c>
      <c r="AC9" s="7">
        <v>10000</v>
      </c>
      <c r="AD9" s="7">
        <v>10000</v>
      </c>
      <c r="AE9" s="7">
        <v>10000</v>
      </c>
      <c r="AF9" s="7">
        <v>10000</v>
      </c>
      <c r="AG9" s="7">
        <v>10000</v>
      </c>
      <c r="AH9" s="7">
        <v>10000</v>
      </c>
      <c r="AI9" s="7">
        <v>10000</v>
      </c>
      <c r="AJ9" s="7">
        <v>10000</v>
      </c>
      <c r="AK9" s="7">
        <v>10000</v>
      </c>
      <c r="AL9" s="7">
        <v>10000</v>
      </c>
      <c r="AM9" s="7">
        <v>10000</v>
      </c>
      <c r="AN9" s="7">
        <v>10000</v>
      </c>
      <c r="AO9" s="7">
        <v>10000</v>
      </c>
      <c r="AP9" s="7">
        <v>10000</v>
      </c>
      <c r="AQ9" s="7">
        <v>10000</v>
      </c>
      <c r="AR9" s="7">
        <v>10000</v>
      </c>
      <c r="AS9" s="7">
        <v>10000</v>
      </c>
      <c r="AT9" s="7">
        <v>10000</v>
      </c>
      <c r="AU9" s="7">
        <v>10000</v>
      </c>
      <c r="AV9" s="7">
        <v>10000</v>
      </c>
      <c r="AW9" s="7">
        <v>10000</v>
      </c>
      <c r="AX9" s="7">
        <v>10000</v>
      </c>
      <c r="AY9" s="7">
        <v>10000</v>
      </c>
      <c r="AZ9" s="7">
        <v>10000</v>
      </c>
      <c r="BA9" s="7">
        <v>10000</v>
      </c>
      <c r="BB9" s="7">
        <v>10000</v>
      </c>
      <c r="BC9" s="7">
        <v>10000</v>
      </c>
      <c r="BD9" s="7">
        <v>10000</v>
      </c>
      <c r="BE9" s="7">
        <v>10000</v>
      </c>
      <c r="BF9" s="7">
        <v>10000</v>
      </c>
      <c r="BG9" s="7">
        <v>10000</v>
      </c>
      <c r="BH9" s="7">
        <v>10000</v>
      </c>
      <c r="BI9" s="7">
        <v>10000</v>
      </c>
      <c r="BJ9" s="7">
        <v>10000</v>
      </c>
      <c r="BK9" s="7">
        <v>10000</v>
      </c>
      <c r="BL9" s="7">
        <v>10000</v>
      </c>
      <c r="BM9" s="7">
        <v>10000</v>
      </c>
      <c r="BN9" s="7">
        <v>10000</v>
      </c>
      <c r="BO9" s="7">
        <v>10000</v>
      </c>
      <c r="BP9" s="7">
        <v>10000</v>
      </c>
      <c r="BQ9" s="7">
        <v>10000</v>
      </c>
      <c r="BR9" s="7">
        <v>10000</v>
      </c>
      <c r="BS9" s="7">
        <v>10000</v>
      </c>
      <c r="BT9" s="7">
        <v>10000</v>
      </c>
      <c r="BU9" s="7">
        <v>10000</v>
      </c>
      <c r="BV9" s="7">
        <v>10000</v>
      </c>
      <c r="BW9" s="7">
        <v>10000</v>
      </c>
      <c r="BX9" s="7">
        <v>10000</v>
      </c>
      <c r="BY9" s="7">
        <v>10000</v>
      </c>
      <c r="BZ9" s="7">
        <v>10000</v>
      </c>
      <c r="CA9" s="7">
        <v>10000</v>
      </c>
      <c r="CB9" s="7">
        <v>10000</v>
      </c>
      <c r="CC9" s="7">
        <v>10000</v>
      </c>
      <c r="CD9" s="7">
        <v>10000</v>
      </c>
      <c r="CE9" s="7">
        <v>10000</v>
      </c>
      <c r="CF9" s="7">
        <v>10000</v>
      </c>
      <c r="CG9" s="7">
        <v>10000</v>
      </c>
      <c r="CH9" s="7">
        <v>10000</v>
      </c>
      <c r="CI9" s="7">
        <v>10000</v>
      </c>
      <c r="CJ9" s="7">
        <v>10000</v>
      </c>
      <c r="CK9" s="7">
        <v>10000</v>
      </c>
      <c r="CL9" s="7">
        <v>10000</v>
      </c>
      <c r="CM9" s="7">
        <v>10000</v>
      </c>
      <c r="CN9" s="7">
        <v>10000</v>
      </c>
      <c r="CO9" s="7">
        <v>10000</v>
      </c>
    </row>
    <row r="10" spans="1:93" ht="18.75" customHeight="1" x14ac:dyDescent="0.15">
      <c r="A10" s="3">
        <v>5</v>
      </c>
      <c r="B10" s="7">
        <v>5</v>
      </c>
      <c r="C10" s="7">
        <v>15.5</v>
      </c>
      <c r="D10" s="7">
        <v>-10</v>
      </c>
      <c r="E10" s="8">
        <v>0.1860708102116207</v>
      </c>
      <c r="F10" s="8">
        <v>0.26276409663231948</v>
      </c>
      <c r="G10" s="7"/>
      <c r="H10" s="7"/>
      <c r="I10" s="3">
        <f t="shared" si="0"/>
        <v>0</v>
      </c>
      <c r="O10" s="14" t="s">
        <v>19</v>
      </c>
      <c r="P10" s="15" t="s">
        <v>30</v>
      </c>
      <c r="Q10" s="19"/>
      <c r="R10" s="7">
        <v>0.3</v>
      </c>
      <c r="S10" s="7">
        <v>0.3</v>
      </c>
      <c r="T10" s="7">
        <v>0.3</v>
      </c>
      <c r="U10" s="7">
        <v>0.3</v>
      </c>
      <c r="V10" s="7">
        <v>0.3</v>
      </c>
      <c r="W10" s="7">
        <v>0.3</v>
      </c>
      <c r="X10" s="7">
        <v>0.3</v>
      </c>
      <c r="Y10" s="7">
        <v>0.3</v>
      </c>
      <c r="Z10" s="7">
        <v>0.3</v>
      </c>
      <c r="AA10" s="7">
        <v>0.3</v>
      </c>
      <c r="AB10" s="7">
        <v>0.3</v>
      </c>
      <c r="AC10" s="7">
        <v>0.3</v>
      </c>
      <c r="AD10" s="7">
        <v>0.3</v>
      </c>
      <c r="AE10" s="7">
        <v>0.3</v>
      </c>
      <c r="AF10" s="7">
        <v>0.3</v>
      </c>
      <c r="AG10" s="7">
        <v>0.3</v>
      </c>
      <c r="AH10" s="7">
        <v>0.3</v>
      </c>
      <c r="AI10" s="7">
        <v>0.3</v>
      </c>
      <c r="AJ10" s="7">
        <v>0.3</v>
      </c>
      <c r="AK10" s="7">
        <v>0.3</v>
      </c>
      <c r="AL10" s="7">
        <v>0.3</v>
      </c>
      <c r="AM10" s="7">
        <v>0.3</v>
      </c>
      <c r="AN10" s="7">
        <v>0.3</v>
      </c>
      <c r="AO10" s="7">
        <v>0.3</v>
      </c>
      <c r="AP10" s="7">
        <v>0.3</v>
      </c>
      <c r="AQ10" s="7">
        <v>0.3</v>
      </c>
      <c r="AR10" s="7">
        <v>0.3</v>
      </c>
      <c r="AS10" s="7">
        <v>0.3</v>
      </c>
      <c r="AT10" s="7">
        <v>0.3</v>
      </c>
      <c r="AU10" s="7">
        <v>0.3</v>
      </c>
      <c r="AV10" s="7">
        <v>0.3</v>
      </c>
      <c r="AW10" s="7">
        <v>0.3</v>
      </c>
      <c r="AX10" s="7">
        <v>0.3</v>
      </c>
      <c r="AY10" s="7">
        <v>0.3</v>
      </c>
      <c r="AZ10" s="7">
        <v>0.3</v>
      </c>
      <c r="BA10" s="7">
        <v>0.3</v>
      </c>
      <c r="BB10" s="7">
        <v>0.3</v>
      </c>
      <c r="BC10" s="7">
        <v>0.3</v>
      </c>
      <c r="BD10" s="7">
        <v>0.3</v>
      </c>
      <c r="BE10" s="7">
        <v>0.3</v>
      </c>
      <c r="BF10" s="7">
        <v>0.3</v>
      </c>
      <c r="BG10" s="7">
        <v>0.3</v>
      </c>
      <c r="BH10" s="7">
        <v>0.3</v>
      </c>
      <c r="BI10" s="7">
        <v>0.3</v>
      </c>
      <c r="BJ10" s="7">
        <v>0.3</v>
      </c>
      <c r="BK10" s="7">
        <v>0.3</v>
      </c>
      <c r="BL10" s="7">
        <v>0.3</v>
      </c>
      <c r="BM10" s="7">
        <v>0.3</v>
      </c>
      <c r="BN10" s="7">
        <v>0.3</v>
      </c>
      <c r="BO10" s="7">
        <v>0.3</v>
      </c>
      <c r="BP10" s="7">
        <v>0.3</v>
      </c>
      <c r="BQ10" s="7">
        <v>0.3</v>
      </c>
      <c r="BR10" s="7">
        <v>0.3</v>
      </c>
      <c r="BS10" s="7">
        <v>0.3</v>
      </c>
      <c r="BT10" s="7">
        <v>0.3</v>
      </c>
      <c r="BU10" s="7">
        <v>0.3</v>
      </c>
      <c r="BV10" s="7">
        <v>0.3</v>
      </c>
      <c r="BW10" s="7">
        <v>0.3</v>
      </c>
      <c r="BX10" s="7">
        <v>0.3</v>
      </c>
      <c r="BY10" s="7">
        <v>0.3</v>
      </c>
      <c r="BZ10" s="7">
        <v>0.3</v>
      </c>
      <c r="CA10" s="7">
        <v>0.3</v>
      </c>
      <c r="CB10" s="7">
        <v>0.3</v>
      </c>
      <c r="CC10" s="7">
        <v>0.3</v>
      </c>
      <c r="CD10" s="7">
        <v>0.3</v>
      </c>
      <c r="CE10" s="7">
        <v>0.3</v>
      </c>
      <c r="CF10" s="7">
        <v>0.3</v>
      </c>
      <c r="CG10" s="7">
        <v>0.3</v>
      </c>
      <c r="CH10" s="7">
        <v>0.3</v>
      </c>
      <c r="CI10" s="7">
        <v>0.3</v>
      </c>
      <c r="CJ10" s="7">
        <v>0.3</v>
      </c>
      <c r="CK10" s="7">
        <v>0.3</v>
      </c>
      <c r="CL10" s="7">
        <v>0.3</v>
      </c>
      <c r="CM10" s="7">
        <v>0.3</v>
      </c>
      <c r="CN10" s="7">
        <v>0.3</v>
      </c>
      <c r="CO10" s="7">
        <v>0.3</v>
      </c>
    </row>
    <row r="11" spans="1:93" ht="18.75" customHeight="1" x14ac:dyDescent="0.15">
      <c r="A11" s="3">
        <v>6</v>
      </c>
      <c r="B11" s="7">
        <v>6</v>
      </c>
      <c r="C11" s="7">
        <v>19.5</v>
      </c>
      <c r="D11" s="7">
        <v>-10</v>
      </c>
      <c r="E11" s="8">
        <v>0.22981138901099832</v>
      </c>
      <c r="F11" s="8">
        <v>0.41035709196430636</v>
      </c>
      <c r="G11" s="7"/>
      <c r="H11" s="7"/>
      <c r="I11" s="3">
        <f t="shared" si="0"/>
        <v>0</v>
      </c>
      <c r="O11" s="17" t="s">
        <v>13</v>
      </c>
      <c r="P11" s="26">
        <v>1</v>
      </c>
      <c r="Q11" s="3" t="s">
        <v>31</v>
      </c>
      <c r="R11" s="29">
        <f t="shared" ref="R11:AW11" si="1">LOOKUP(R5,$B$6:$B$105,$C$6:$C$105)</f>
        <v>0</v>
      </c>
      <c r="S11" s="29">
        <f t="shared" si="1"/>
        <v>3.5</v>
      </c>
      <c r="T11" s="29">
        <f t="shared" si="1"/>
        <v>7.5</v>
      </c>
      <c r="U11" s="29">
        <f t="shared" si="1"/>
        <v>11.5</v>
      </c>
      <c r="V11" s="29">
        <f t="shared" si="1"/>
        <v>15.5</v>
      </c>
      <c r="W11" s="29">
        <f t="shared" si="1"/>
        <v>19.5</v>
      </c>
      <c r="X11" s="29">
        <f t="shared" si="1"/>
        <v>24</v>
      </c>
      <c r="Y11" s="29">
        <f t="shared" si="1"/>
        <v>29</v>
      </c>
      <c r="Z11" s="29">
        <f t="shared" si="1"/>
        <v>34</v>
      </c>
      <c r="AA11" s="29">
        <f t="shared" si="1"/>
        <v>39</v>
      </c>
      <c r="AB11" s="29">
        <f t="shared" si="1"/>
        <v>44</v>
      </c>
      <c r="AC11" s="29">
        <f t="shared" si="1"/>
        <v>49</v>
      </c>
      <c r="AD11" s="29">
        <f t="shared" si="1"/>
        <v>55</v>
      </c>
      <c r="AE11" s="29">
        <f t="shared" si="1"/>
        <v>61</v>
      </c>
      <c r="AF11" s="29">
        <f t="shared" si="1"/>
        <v>67.5</v>
      </c>
      <c r="AG11" s="29">
        <f t="shared" si="1"/>
        <v>74</v>
      </c>
      <c r="AH11" s="29">
        <f t="shared" si="1"/>
        <v>80.5</v>
      </c>
      <c r="AI11" s="29">
        <f t="shared" si="1"/>
        <v>87</v>
      </c>
      <c r="AJ11" s="29">
        <f t="shared" si="1"/>
        <v>93.5</v>
      </c>
      <c r="AK11" s="29">
        <f t="shared" si="1"/>
        <v>0</v>
      </c>
      <c r="AL11" s="29">
        <f t="shared" si="1"/>
        <v>3.5</v>
      </c>
      <c r="AM11" s="29">
        <f t="shared" si="1"/>
        <v>7.5</v>
      </c>
      <c r="AN11" s="29">
        <f t="shared" si="1"/>
        <v>11.5</v>
      </c>
      <c r="AO11" s="29">
        <f t="shared" si="1"/>
        <v>15.5</v>
      </c>
      <c r="AP11" s="29">
        <f t="shared" si="1"/>
        <v>19.5</v>
      </c>
      <c r="AQ11" s="29">
        <f t="shared" si="1"/>
        <v>24</v>
      </c>
      <c r="AR11" s="29">
        <f t="shared" si="1"/>
        <v>29</v>
      </c>
      <c r="AS11" s="29">
        <f t="shared" si="1"/>
        <v>34</v>
      </c>
      <c r="AT11" s="29">
        <f t="shared" si="1"/>
        <v>39</v>
      </c>
      <c r="AU11" s="29">
        <f t="shared" si="1"/>
        <v>44</v>
      </c>
      <c r="AV11" s="29">
        <f t="shared" si="1"/>
        <v>49</v>
      </c>
      <c r="AW11" s="29">
        <f t="shared" si="1"/>
        <v>55</v>
      </c>
      <c r="AX11" s="29">
        <f t="shared" ref="AX11:CC11" si="2">LOOKUP(AX5,$B$6:$B$105,$C$6:$C$105)</f>
        <v>61</v>
      </c>
      <c r="AY11" s="29">
        <f t="shared" si="2"/>
        <v>67.5</v>
      </c>
      <c r="AZ11" s="29">
        <f t="shared" si="2"/>
        <v>74</v>
      </c>
      <c r="BA11" s="29">
        <f t="shared" si="2"/>
        <v>80.5</v>
      </c>
      <c r="BB11" s="29">
        <f t="shared" si="2"/>
        <v>87</v>
      </c>
      <c r="BC11" s="29">
        <f t="shared" si="2"/>
        <v>93.5</v>
      </c>
      <c r="BD11" s="29">
        <f t="shared" si="2"/>
        <v>0</v>
      </c>
      <c r="BE11" s="29">
        <f t="shared" si="2"/>
        <v>3.5</v>
      </c>
      <c r="BF11" s="29">
        <f t="shared" si="2"/>
        <v>7.5</v>
      </c>
      <c r="BG11" s="29">
        <f t="shared" si="2"/>
        <v>11.5</v>
      </c>
      <c r="BH11" s="29">
        <f t="shared" si="2"/>
        <v>15.5</v>
      </c>
      <c r="BI11" s="29">
        <f t="shared" si="2"/>
        <v>19.5</v>
      </c>
      <c r="BJ11" s="29">
        <f t="shared" si="2"/>
        <v>24</v>
      </c>
      <c r="BK11" s="29">
        <f t="shared" si="2"/>
        <v>29</v>
      </c>
      <c r="BL11" s="29">
        <f t="shared" si="2"/>
        <v>34</v>
      </c>
      <c r="BM11" s="29">
        <f t="shared" si="2"/>
        <v>39</v>
      </c>
      <c r="BN11" s="29">
        <f t="shared" si="2"/>
        <v>44</v>
      </c>
      <c r="BO11" s="29">
        <f t="shared" si="2"/>
        <v>49</v>
      </c>
      <c r="BP11" s="29">
        <f t="shared" si="2"/>
        <v>55</v>
      </c>
      <c r="BQ11" s="29">
        <f t="shared" si="2"/>
        <v>61</v>
      </c>
      <c r="BR11" s="29">
        <f t="shared" si="2"/>
        <v>67.5</v>
      </c>
      <c r="BS11" s="29">
        <f t="shared" si="2"/>
        <v>74</v>
      </c>
      <c r="BT11" s="29">
        <f t="shared" si="2"/>
        <v>80.5</v>
      </c>
      <c r="BU11" s="29">
        <f t="shared" si="2"/>
        <v>87</v>
      </c>
      <c r="BV11" s="29">
        <f t="shared" si="2"/>
        <v>93.5</v>
      </c>
      <c r="BW11" s="29">
        <f t="shared" si="2"/>
        <v>0</v>
      </c>
      <c r="BX11" s="29">
        <f t="shared" si="2"/>
        <v>3.5</v>
      </c>
      <c r="BY11" s="29">
        <f t="shared" si="2"/>
        <v>7.5</v>
      </c>
      <c r="BZ11" s="29">
        <f t="shared" si="2"/>
        <v>11.5</v>
      </c>
      <c r="CA11" s="29">
        <f t="shared" si="2"/>
        <v>15.5</v>
      </c>
      <c r="CB11" s="29">
        <f t="shared" si="2"/>
        <v>19.5</v>
      </c>
      <c r="CC11" s="29">
        <f t="shared" si="2"/>
        <v>24</v>
      </c>
      <c r="CD11" s="29">
        <f t="shared" ref="CD11:CO11" si="3">LOOKUP(CD5,$B$6:$B$105,$C$6:$C$105)</f>
        <v>29</v>
      </c>
      <c r="CE11" s="29">
        <f t="shared" si="3"/>
        <v>34</v>
      </c>
      <c r="CF11" s="29">
        <f t="shared" si="3"/>
        <v>39</v>
      </c>
      <c r="CG11" s="29">
        <f t="shared" si="3"/>
        <v>44</v>
      </c>
      <c r="CH11" s="29">
        <f t="shared" si="3"/>
        <v>49</v>
      </c>
      <c r="CI11" s="29">
        <f t="shared" si="3"/>
        <v>55</v>
      </c>
      <c r="CJ11" s="29">
        <f t="shared" si="3"/>
        <v>61</v>
      </c>
      <c r="CK11" s="29">
        <f t="shared" si="3"/>
        <v>67.5</v>
      </c>
      <c r="CL11" s="29">
        <f t="shared" si="3"/>
        <v>74</v>
      </c>
      <c r="CM11" s="29">
        <f t="shared" si="3"/>
        <v>80.5</v>
      </c>
      <c r="CN11" s="29">
        <f t="shared" si="3"/>
        <v>87</v>
      </c>
      <c r="CO11" s="29">
        <f t="shared" si="3"/>
        <v>93.5</v>
      </c>
    </row>
    <row r="12" spans="1:93" ht="18.75" customHeight="1" x14ac:dyDescent="0.15">
      <c r="A12" s="3">
        <v>7</v>
      </c>
      <c r="B12" s="7">
        <v>7</v>
      </c>
      <c r="C12" s="7">
        <v>24</v>
      </c>
      <c r="D12" s="7">
        <v>-10</v>
      </c>
      <c r="E12" s="8">
        <v>0.27506158350575005</v>
      </c>
      <c r="F12" s="8">
        <v>0.61504840580888775</v>
      </c>
      <c r="G12" s="7"/>
      <c r="H12" s="7"/>
      <c r="I12" s="3">
        <f t="shared" si="0"/>
        <v>0</v>
      </c>
      <c r="O12" s="20"/>
      <c r="P12" s="23"/>
      <c r="Q12" s="3" t="s">
        <v>32</v>
      </c>
      <c r="R12" s="29">
        <f t="shared" ref="R12:AW12" si="4">LOOKUP(R5,$B$6:$B$105,$D$6:$D$105)</f>
        <v>-10</v>
      </c>
      <c r="S12" s="29">
        <f t="shared" si="4"/>
        <v>-10</v>
      </c>
      <c r="T12" s="29">
        <f t="shared" si="4"/>
        <v>-10</v>
      </c>
      <c r="U12" s="29">
        <f t="shared" si="4"/>
        <v>-10</v>
      </c>
      <c r="V12" s="29">
        <f t="shared" si="4"/>
        <v>-10</v>
      </c>
      <c r="W12" s="29">
        <f t="shared" si="4"/>
        <v>-10</v>
      </c>
      <c r="X12" s="29">
        <f t="shared" si="4"/>
        <v>-10</v>
      </c>
      <c r="Y12" s="29">
        <f t="shared" si="4"/>
        <v>-10</v>
      </c>
      <c r="Z12" s="29">
        <f t="shared" si="4"/>
        <v>-10</v>
      </c>
      <c r="AA12" s="29">
        <f t="shared" si="4"/>
        <v>-10</v>
      </c>
      <c r="AB12" s="29">
        <f t="shared" si="4"/>
        <v>-10</v>
      </c>
      <c r="AC12" s="29">
        <f t="shared" si="4"/>
        <v>-10</v>
      </c>
      <c r="AD12" s="29">
        <f t="shared" si="4"/>
        <v>-10</v>
      </c>
      <c r="AE12" s="29">
        <f t="shared" si="4"/>
        <v>-10</v>
      </c>
      <c r="AF12" s="29">
        <f t="shared" si="4"/>
        <v>-10</v>
      </c>
      <c r="AG12" s="29">
        <f t="shared" si="4"/>
        <v>-10</v>
      </c>
      <c r="AH12" s="29">
        <f t="shared" si="4"/>
        <v>-10</v>
      </c>
      <c r="AI12" s="29">
        <f t="shared" si="4"/>
        <v>-10</v>
      </c>
      <c r="AJ12" s="29">
        <f t="shared" si="4"/>
        <v>-10</v>
      </c>
      <c r="AK12" s="29">
        <f t="shared" si="4"/>
        <v>-5</v>
      </c>
      <c r="AL12" s="29">
        <f t="shared" si="4"/>
        <v>-5</v>
      </c>
      <c r="AM12" s="29">
        <f t="shared" si="4"/>
        <v>-5</v>
      </c>
      <c r="AN12" s="29">
        <f t="shared" si="4"/>
        <v>-5</v>
      </c>
      <c r="AO12" s="29">
        <f t="shared" si="4"/>
        <v>-5</v>
      </c>
      <c r="AP12" s="29">
        <f t="shared" si="4"/>
        <v>-5</v>
      </c>
      <c r="AQ12" s="29">
        <f t="shared" si="4"/>
        <v>-5</v>
      </c>
      <c r="AR12" s="29">
        <f t="shared" si="4"/>
        <v>-5</v>
      </c>
      <c r="AS12" s="29">
        <f t="shared" si="4"/>
        <v>-5</v>
      </c>
      <c r="AT12" s="29">
        <f t="shared" si="4"/>
        <v>-5</v>
      </c>
      <c r="AU12" s="29">
        <f t="shared" si="4"/>
        <v>-5</v>
      </c>
      <c r="AV12" s="29">
        <f t="shared" si="4"/>
        <v>-5</v>
      </c>
      <c r="AW12" s="29">
        <f t="shared" si="4"/>
        <v>-5</v>
      </c>
      <c r="AX12" s="29">
        <f t="shared" ref="AX12:CC12" si="5">LOOKUP(AX5,$B$6:$B$105,$D$6:$D$105)</f>
        <v>-5</v>
      </c>
      <c r="AY12" s="29">
        <f t="shared" si="5"/>
        <v>-5</v>
      </c>
      <c r="AZ12" s="29">
        <f t="shared" si="5"/>
        <v>-5</v>
      </c>
      <c r="BA12" s="29">
        <f t="shared" si="5"/>
        <v>-5</v>
      </c>
      <c r="BB12" s="29">
        <f t="shared" si="5"/>
        <v>-5</v>
      </c>
      <c r="BC12" s="29">
        <f t="shared" si="5"/>
        <v>-5</v>
      </c>
      <c r="BD12" s="29">
        <f t="shared" si="5"/>
        <v>0</v>
      </c>
      <c r="BE12" s="29">
        <f t="shared" si="5"/>
        <v>0</v>
      </c>
      <c r="BF12" s="29">
        <f t="shared" si="5"/>
        <v>0</v>
      </c>
      <c r="BG12" s="29">
        <f t="shared" si="5"/>
        <v>0</v>
      </c>
      <c r="BH12" s="29">
        <f t="shared" si="5"/>
        <v>0</v>
      </c>
      <c r="BI12" s="29">
        <f t="shared" si="5"/>
        <v>0</v>
      </c>
      <c r="BJ12" s="29">
        <f t="shared" si="5"/>
        <v>0</v>
      </c>
      <c r="BK12" s="29">
        <f t="shared" si="5"/>
        <v>0</v>
      </c>
      <c r="BL12" s="29">
        <f t="shared" si="5"/>
        <v>0</v>
      </c>
      <c r="BM12" s="29">
        <f t="shared" si="5"/>
        <v>0</v>
      </c>
      <c r="BN12" s="29">
        <f t="shared" si="5"/>
        <v>0</v>
      </c>
      <c r="BO12" s="29">
        <f t="shared" si="5"/>
        <v>0</v>
      </c>
      <c r="BP12" s="29">
        <f t="shared" si="5"/>
        <v>0</v>
      </c>
      <c r="BQ12" s="29">
        <f t="shared" si="5"/>
        <v>0</v>
      </c>
      <c r="BR12" s="29">
        <f t="shared" si="5"/>
        <v>0</v>
      </c>
      <c r="BS12" s="29">
        <f t="shared" si="5"/>
        <v>0</v>
      </c>
      <c r="BT12" s="29">
        <f t="shared" si="5"/>
        <v>0</v>
      </c>
      <c r="BU12" s="29">
        <f t="shared" si="5"/>
        <v>0</v>
      </c>
      <c r="BV12" s="29">
        <f t="shared" si="5"/>
        <v>0</v>
      </c>
      <c r="BW12" s="29">
        <f t="shared" si="5"/>
        <v>5</v>
      </c>
      <c r="BX12" s="29">
        <f t="shared" si="5"/>
        <v>5</v>
      </c>
      <c r="BY12" s="29">
        <f t="shared" si="5"/>
        <v>5</v>
      </c>
      <c r="BZ12" s="29">
        <f t="shared" si="5"/>
        <v>5</v>
      </c>
      <c r="CA12" s="29">
        <f t="shared" si="5"/>
        <v>5</v>
      </c>
      <c r="CB12" s="29">
        <f t="shared" si="5"/>
        <v>5</v>
      </c>
      <c r="CC12" s="29">
        <f t="shared" si="5"/>
        <v>5</v>
      </c>
      <c r="CD12" s="29">
        <f t="shared" ref="CD12:CO12" si="6">LOOKUP(CD5,$B$6:$B$105,$D$6:$D$105)</f>
        <v>5</v>
      </c>
      <c r="CE12" s="29">
        <f t="shared" si="6"/>
        <v>5</v>
      </c>
      <c r="CF12" s="29">
        <f t="shared" si="6"/>
        <v>5</v>
      </c>
      <c r="CG12" s="29">
        <f t="shared" si="6"/>
        <v>5</v>
      </c>
      <c r="CH12" s="29">
        <f t="shared" si="6"/>
        <v>5</v>
      </c>
      <c r="CI12" s="29">
        <f t="shared" si="6"/>
        <v>5</v>
      </c>
      <c r="CJ12" s="29">
        <f t="shared" si="6"/>
        <v>5</v>
      </c>
      <c r="CK12" s="29">
        <f t="shared" si="6"/>
        <v>5</v>
      </c>
      <c r="CL12" s="29">
        <f t="shared" si="6"/>
        <v>5</v>
      </c>
      <c r="CM12" s="29">
        <f t="shared" si="6"/>
        <v>5</v>
      </c>
      <c r="CN12" s="29">
        <f t="shared" si="6"/>
        <v>5</v>
      </c>
      <c r="CO12" s="29">
        <f t="shared" si="6"/>
        <v>5</v>
      </c>
    </row>
    <row r="13" spans="1:93" ht="18.75" customHeight="1" x14ac:dyDescent="0.15">
      <c r="A13" s="3">
        <v>8</v>
      </c>
      <c r="B13" s="7">
        <v>8</v>
      </c>
      <c r="C13" s="7">
        <v>29</v>
      </c>
      <c r="D13" s="7">
        <v>-10</v>
      </c>
      <c r="E13" s="8">
        <v>0.31960649717085943</v>
      </c>
      <c r="F13" s="8">
        <v>0.88892758434274943</v>
      </c>
      <c r="G13" s="7"/>
      <c r="H13" s="7"/>
      <c r="I13" s="3">
        <f t="shared" si="0"/>
        <v>0</v>
      </c>
      <c r="O13" s="20"/>
      <c r="P13" s="26">
        <v>2</v>
      </c>
      <c r="Q13" s="3" t="s">
        <v>33</v>
      </c>
      <c r="R13" s="29">
        <f t="shared" ref="R13:AW13" si="7">LOOKUP(R6,$B$6:$B$105,$C$6:$C$105)</f>
        <v>3.5</v>
      </c>
      <c r="S13" s="29">
        <f t="shared" si="7"/>
        <v>7.5</v>
      </c>
      <c r="T13" s="29">
        <f t="shared" si="7"/>
        <v>11.5</v>
      </c>
      <c r="U13" s="29">
        <f t="shared" si="7"/>
        <v>15.5</v>
      </c>
      <c r="V13" s="29">
        <f t="shared" si="7"/>
        <v>19.5</v>
      </c>
      <c r="W13" s="29">
        <f t="shared" si="7"/>
        <v>24</v>
      </c>
      <c r="X13" s="29">
        <f t="shared" si="7"/>
        <v>29</v>
      </c>
      <c r="Y13" s="29">
        <f t="shared" si="7"/>
        <v>34</v>
      </c>
      <c r="Z13" s="29">
        <f t="shared" si="7"/>
        <v>39</v>
      </c>
      <c r="AA13" s="29">
        <f t="shared" si="7"/>
        <v>44</v>
      </c>
      <c r="AB13" s="29">
        <f t="shared" si="7"/>
        <v>49</v>
      </c>
      <c r="AC13" s="29">
        <f t="shared" si="7"/>
        <v>55</v>
      </c>
      <c r="AD13" s="29">
        <f t="shared" si="7"/>
        <v>61</v>
      </c>
      <c r="AE13" s="29">
        <f t="shared" si="7"/>
        <v>67.5</v>
      </c>
      <c r="AF13" s="29">
        <f t="shared" si="7"/>
        <v>74</v>
      </c>
      <c r="AG13" s="29">
        <f t="shared" si="7"/>
        <v>80.5</v>
      </c>
      <c r="AH13" s="29">
        <f t="shared" si="7"/>
        <v>87</v>
      </c>
      <c r="AI13" s="29">
        <f t="shared" si="7"/>
        <v>93.5</v>
      </c>
      <c r="AJ13" s="29">
        <f t="shared" si="7"/>
        <v>100</v>
      </c>
      <c r="AK13" s="29">
        <f t="shared" si="7"/>
        <v>3.5</v>
      </c>
      <c r="AL13" s="29">
        <f t="shared" si="7"/>
        <v>7.5</v>
      </c>
      <c r="AM13" s="29">
        <f t="shared" si="7"/>
        <v>11.5</v>
      </c>
      <c r="AN13" s="29">
        <f t="shared" si="7"/>
        <v>15.5</v>
      </c>
      <c r="AO13" s="29">
        <f t="shared" si="7"/>
        <v>19.5</v>
      </c>
      <c r="AP13" s="29">
        <f t="shared" si="7"/>
        <v>24</v>
      </c>
      <c r="AQ13" s="29">
        <f t="shared" si="7"/>
        <v>29</v>
      </c>
      <c r="AR13" s="29">
        <f t="shared" si="7"/>
        <v>34</v>
      </c>
      <c r="AS13" s="29">
        <f t="shared" si="7"/>
        <v>39</v>
      </c>
      <c r="AT13" s="29">
        <f t="shared" si="7"/>
        <v>44</v>
      </c>
      <c r="AU13" s="29">
        <f t="shared" si="7"/>
        <v>49</v>
      </c>
      <c r="AV13" s="29">
        <f t="shared" si="7"/>
        <v>55</v>
      </c>
      <c r="AW13" s="29">
        <f t="shared" si="7"/>
        <v>61</v>
      </c>
      <c r="AX13" s="29">
        <f t="shared" ref="AX13:CC13" si="8">LOOKUP(AX6,$B$6:$B$105,$C$6:$C$105)</f>
        <v>67.5</v>
      </c>
      <c r="AY13" s="29">
        <f t="shared" si="8"/>
        <v>74</v>
      </c>
      <c r="AZ13" s="29">
        <f t="shared" si="8"/>
        <v>80.5</v>
      </c>
      <c r="BA13" s="29">
        <f t="shared" si="8"/>
        <v>87</v>
      </c>
      <c r="BB13" s="29">
        <f t="shared" si="8"/>
        <v>93.5</v>
      </c>
      <c r="BC13" s="29">
        <f t="shared" si="8"/>
        <v>100</v>
      </c>
      <c r="BD13" s="29">
        <f t="shared" si="8"/>
        <v>3.5</v>
      </c>
      <c r="BE13" s="29">
        <f t="shared" si="8"/>
        <v>7.5</v>
      </c>
      <c r="BF13" s="29">
        <f t="shared" si="8"/>
        <v>11.5</v>
      </c>
      <c r="BG13" s="29">
        <f t="shared" si="8"/>
        <v>15.5</v>
      </c>
      <c r="BH13" s="29">
        <f t="shared" si="8"/>
        <v>19.5</v>
      </c>
      <c r="BI13" s="29">
        <f t="shared" si="8"/>
        <v>24</v>
      </c>
      <c r="BJ13" s="29">
        <f t="shared" si="8"/>
        <v>29</v>
      </c>
      <c r="BK13" s="29">
        <f t="shared" si="8"/>
        <v>34</v>
      </c>
      <c r="BL13" s="29">
        <f t="shared" si="8"/>
        <v>39</v>
      </c>
      <c r="BM13" s="29">
        <f t="shared" si="8"/>
        <v>44</v>
      </c>
      <c r="BN13" s="29">
        <f t="shared" si="8"/>
        <v>49</v>
      </c>
      <c r="BO13" s="29">
        <f t="shared" si="8"/>
        <v>55</v>
      </c>
      <c r="BP13" s="29">
        <f t="shared" si="8"/>
        <v>61</v>
      </c>
      <c r="BQ13" s="29">
        <f t="shared" si="8"/>
        <v>67.5</v>
      </c>
      <c r="BR13" s="29">
        <f t="shared" si="8"/>
        <v>74</v>
      </c>
      <c r="BS13" s="29">
        <f t="shared" si="8"/>
        <v>80.5</v>
      </c>
      <c r="BT13" s="29">
        <f t="shared" si="8"/>
        <v>87</v>
      </c>
      <c r="BU13" s="29">
        <f t="shared" si="8"/>
        <v>93.5</v>
      </c>
      <c r="BV13" s="29">
        <f t="shared" si="8"/>
        <v>100</v>
      </c>
      <c r="BW13" s="29">
        <f t="shared" si="8"/>
        <v>3.5</v>
      </c>
      <c r="BX13" s="29">
        <f t="shared" si="8"/>
        <v>7.5</v>
      </c>
      <c r="BY13" s="29">
        <f t="shared" si="8"/>
        <v>11.5</v>
      </c>
      <c r="BZ13" s="29">
        <f t="shared" si="8"/>
        <v>15.5</v>
      </c>
      <c r="CA13" s="29">
        <f t="shared" si="8"/>
        <v>19.5</v>
      </c>
      <c r="CB13" s="29">
        <f t="shared" si="8"/>
        <v>24</v>
      </c>
      <c r="CC13" s="29">
        <f t="shared" si="8"/>
        <v>29</v>
      </c>
      <c r="CD13" s="29">
        <f t="shared" ref="CD13:CO13" si="9">LOOKUP(CD6,$B$6:$B$105,$C$6:$C$105)</f>
        <v>34</v>
      </c>
      <c r="CE13" s="29">
        <f t="shared" si="9"/>
        <v>39</v>
      </c>
      <c r="CF13" s="29">
        <f t="shared" si="9"/>
        <v>44</v>
      </c>
      <c r="CG13" s="29">
        <f t="shared" si="9"/>
        <v>49</v>
      </c>
      <c r="CH13" s="29">
        <f t="shared" si="9"/>
        <v>55</v>
      </c>
      <c r="CI13" s="29">
        <f t="shared" si="9"/>
        <v>61</v>
      </c>
      <c r="CJ13" s="29">
        <f t="shared" si="9"/>
        <v>67.5</v>
      </c>
      <c r="CK13" s="29">
        <f t="shared" si="9"/>
        <v>74</v>
      </c>
      <c r="CL13" s="29">
        <f t="shared" si="9"/>
        <v>80.5</v>
      </c>
      <c r="CM13" s="29">
        <f t="shared" si="9"/>
        <v>87</v>
      </c>
      <c r="CN13" s="29">
        <f t="shared" si="9"/>
        <v>93.5</v>
      </c>
      <c r="CO13" s="29">
        <f t="shared" si="9"/>
        <v>100</v>
      </c>
    </row>
    <row r="14" spans="1:93" ht="18.75" customHeight="1" x14ac:dyDescent="0.15">
      <c r="A14" s="3">
        <v>9</v>
      </c>
      <c r="B14" s="7">
        <v>9</v>
      </c>
      <c r="C14" s="7">
        <v>34</v>
      </c>
      <c r="D14" s="7">
        <v>-10</v>
      </c>
      <c r="E14" s="8">
        <v>0.35792551925280514</v>
      </c>
      <c r="F14" s="8">
        <v>1.2098695445182239</v>
      </c>
      <c r="G14" s="7"/>
      <c r="H14" s="7"/>
      <c r="I14" s="3">
        <f t="shared" si="0"/>
        <v>0</v>
      </c>
      <c r="O14" s="20"/>
      <c r="P14" s="23"/>
      <c r="Q14" s="3" t="s">
        <v>34</v>
      </c>
      <c r="R14" s="29">
        <f t="shared" ref="R14:AW14" si="10">LOOKUP(R6,$B$6:$B$105,$D$6:$D$105)</f>
        <v>-10</v>
      </c>
      <c r="S14" s="29">
        <f t="shared" si="10"/>
        <v>-10</v>
      </c>
      <c r="T14" s="29">
        <f t="shared" si="10"/>
        <v>-10</v>
      </c>
      <c r="U14" s="29">
        <f t="shared" si="10"/>
        <v>-10</v>
      </c>
      <c r="V14" s="29">
        <f t="shared" si="10"/>
        <v>-10</v>
      </c>
      <c r="W14" s="29">
        <f t="shared" si="10"/>
        <v>-10</v>
      </c>
      <c r="X14" s="29">
        <f t="shared" si="10"/>
        <v>-10</v>
      </c>
      <c r="Y14" s="29">
        <f t="shared" si="10"/>
        <v>-10</v>
      </c>
      <c r="Z14" s="29">
        <f t="shared" si="10"/>
        <v>-10</v>
      </c>
      <c r="AA14" s="29">
        <f t="shared" si="10"/>
        <v>-10</v>
      </c>
      <c r="AB14" s="29">
        <f t="shared" si="10"/>
        <v>-10</v>
      </c>
      <c r="AC14" s="29">
        <f t="shared" si="10"/>
        <v>-10</v>
      </c>
      <c r="AD14" s="29">
        <f t="shared" si="10"/>
        <v>-10</v>
      </c>
      <c r="AE14" s="29">
        <f t="shared" si="10"/>
        <v>-10</v>
      </c>
      <c r="AF14" s="29">
        <f t="shared" si="10"/>
        <v>-10</v>
      </c>
      <c r="AG14" s="29">
        <f t="shared" si="10"/>
        <v>-10</v>
      </c>
      <c r="AH14" s="29">
        <f t="shared" si="10"/>
        <v>-10</v>
      </c>
      <c r="AI14" s="29">
        <f t="shared" si="10"/>
        <v>-10</v>
      </c>
      <c r="AJ14" s="29">
        <f t="shared" si="10"/>
        <v>-10</v>
      </c>
      <c r="AK14" s="29">
        <f t="shared" si="10"/>
        <v>-5</v>
      </c>
      <c r="AL14" s="29">
        <f t="shared" si="10"/>
        <v>-5</v>
      </c>
      <c r="AM14" s="29">
        <f t="shared" si="10"/>
        <v>-5</v>
      </c>
      <c r="AN14" s="29">
        <f t="shared" si="10"/>
        <v>-5</v>
      </c>
      <c r="AO14" s="29">
        <f t="shared" si="10"/>
        <v>-5</v>
      </c>
      <c r="AP14" s="29">
        <f t="shared" si="10"/>
        <v>-5</v>
      </c>
      <c r="AQ14" s="29">
        <f t="shared" si="10"/>
        <v>-5</v>
      </c>
      <c r="AR14" s="29">
        <f t="shared" si="10"/>
        <v>-5</v>
      </c>
      <c r="AS14" s="29">
        <f t="shared" si="10"/>
        <v>-5</v>
      </c>
      <c r="AT14" s="29">
        <f t="shared" si="10"/>
        <v>-5</v>
      </c>
      <c r="AU14" s="29">
        <f t="shared" si="10"/>
        <v>-5</v>
      </c>
      <c r="AV14" s="29">
        <f t="shared" si="10"/>
        <v>-5</v>
      </c>
      <c r="AW14" s="29">
        <f t="shared" si="10"/>
        <v>-5</v>
      </c>
      <c r="AX14" s="29">
        <f t="shared" ref="AX14:CC14" si="11">LOOKUP(AX6,$B$6:$B$105,$D$6:$D$105)</f>
        <v>-5</v>
      </c>
      <c r="AY14" s="29">
        <f t="shared" si="11"/>
        <v>-5</v>
      </c>
      <c r="AZ14" s="29">
        <f t="shared" si="11"/>
        <v>-5</v>
      </c>
      <c r="BA14" s="29">
        <f t="shared" si="11"/>
        <v>-5</v>
      </c>
      <c r="BB14" s="29">
        <f t="shared" si="11"/>
        <v>-5</v>
      </c>
      <c r="BC14" s="29">
        <f t="shared" si="11"/>
        <v>-5</v>
      </c>
      <c r="BD14" s="29">
        <f t="shared" si="11"/>
        <v>0</v>
      </c>
      <c r="BE14" s="29">
        <f t="shared" si="11"/>
        <v>0</v>
      </c>
      <c r="BF14" s="29">
        <f t="shared" si="11"/>
        <v>0</v>
      </c>
      <c r="BG14" s="29">
        <f t="shared" si="11"/>
        <v>0</v>
      </c>
      <c r="BH14" s="29">
        <f t="shared" si="11"/>
        <v>0</v>
      </c>
      <c r="BI14" s="29">
        <f t="shared" si="11"/>
        <v>0</v>
      </c>
      <c r="BJ14" s="29">
        <f t="shared" si="11"/>
        <v>0</v>
      </c>
      <c r="BK14" s="29">
        <f t="shared" si="11"/>
        <v>0</v>
      </c>
      <c r="BL14" s="29">
        <f t="shared" si="11"/>
        <v>0</v>
      </c>
      <c r="BM14" s="29">
        <f t="shared" si="11"/>
        <v>0</v>
      </c>
      <c r="BN14" s="29">
        <f t="shared" si="11"/>
        <v>0</v>
      </c>
      <c r="BO14" s="29">
        <f t="shared" si="11"/>
        <v>0</v>
      </c>
      <c r="BP14" s="29">
        <f t="shared" si="11"/>
        <v>0</v>
      </c>
      <c r="BQ14" s="29">
        <f t="shared" si="11"/>
        <v>0</v>
      </c>
      <c r="BR14" s="29">
        <f t="shared" si="11"/>
        <v>0</v>
      </c>
      <c r="BS14" s="29">
        <f t="shared" si="11"/>
        <v>0</v>
      </c>
      <c r="BT14" s="29">
        <f t="shared" si="11"/>
        <v>0</v>
      </c>
      <c r="BU14" s="29">
        <f t="shared" si="11"/>
        <v>0</v>
      </c>
      <c r="BV14" s="29">
        <f t="shared" si="11"/>
        <v>0</v>
      </c>
      <c r="BW14" s="29">
        <f t="shared" si="11"/>
        <v>5</v>
      </c>
      <c r="BX14" s="29">
        <f t="shared" si="11"/>
        <v>5</v>
      </c>
      <c r="BY14" s="29">
        <f t="shared" si="11"/>
        <v>5</v>
      </c>
      <c r="BZ14" s="29">
        <f t="shared" si="11"/>
        <v>5</v>
      </c>
      <c r="CA14" s="29">
        <f t="shared" si="11"/>
        <v>5</v>
      </c>
      <c r="CB14" s="29">
        <f t="shared" si="11"/>
        <v>5</v>
      </c>
      <c r="CC14" s="29">
        <f t="shared" si="11"/>
        <v>5</v>
      </c>
      <c r="CD14" s="29">
        <f t="shared" ref="CD14:CO14" si="12">LOOKUP(CD6,$B$6:$B$105,$D$6:$D$105)</f>
        <v>5</v>
      </c>
      <c r="CE14" s="29">
        <f t="shared" si="12"/>
        <v>5</v>
      </c>
      <c r="CF14" s="29">
        <f t="shared" si="12"/>
        <v>5</v>
      </c>
      <c r="CG14" s="29">
        <f t="shared" si="12"/>
        <v>5</v>
      </c>
      <c r="CH14" s="29">
        <f t="shared" si="12"/>
        <v>5</v>
      </c>
      <c r="CI14" s="29">
        <f t="shared" si="12"/>
        <v>5</v>
      </c>
      <c r="CJ14" s="29">
        <f t="shared" si="12"/>
        <v>5</v>
      </c>
      <c r="CK14" s="29">
        <f t="shared" si="12"/>
        <v>5</v>
      </c>
      <c r="CL14" s="29">
        <f t="shared" si="12"/>
        <v>5</v>
      </c>
      <c r="CM14" s="29">
        <f t="shared" si="12"/>
        <v>5</v>
      </c>
      <c r="CN14" s="29">
        <f t="shared" si="12"/>
        <v>5</v>
      </c>
      <c r="CO14" s="29">
        <f t="shared" si="12"/>
        <v>5</v>
      </c>
    </row>
    <row r="15" spans="1:93" ht="18.75" customHeight="1" x14ac:dyDescent="0.15">
      <c r="A15" s="3">
        <v>10</v>
      </c>
      <c r="B15" s="7">
        <v>10</v>
      </c>
      <c r="C15" s="7">
        <v>39</v>
      </c>
      <c r="D15" s="7">
        <v>-10</v>
      </c>
      <c r="E15" s="8">
        <v>0.38906912846455827</v>
      </c>
      <c r="F15" s="8">
        <v>1.5757891069929459</v>
      </c>
      <c r="G15" s="7"/>
      <c r="H15" s="7"/>
      <c r="I15" s="3">
        <f t="shared" si="0"/>
        <v>0</v>
      </c>
      <c r="O15" s="20"/>
      <c r="P15" s="26">
        <v>3</v>
      </c>
      <c r="Q15" s="3" t="s">
        <v>35</v>
      </c>
      <c r="R15" s="29">
        <f t="shared" ref="R15:AW15" si="13">LOOKUP(R7,$B$6:$B$105,$C$6:$C$105)</f>
        <v>3.5</v>
      </c>
      <c r="S15" s="29">
        <f t="shared" si="13"/>
        <v>7.5</v>
      </c>
      <c r="T15" s="29">
        <f t="shared" si="13"/>
        <v>11.5</v>
      </c>
      <c r="U15" s="29">
        <f t="shared" si="13"/>
        <v>15.5</v>
      </c>
      <c r="V15" s="29">
        <f t="shared" si="13"/>
        <v>19.5</v>
      </c>
      <c r="W15" s="29">
        <f t="shared" si="13"/>
        <v>24</v>
      </c>
      <c r="X15" s="29">
        <f t="shared" si="13"/>
        <v>29</v>
      </c>
      <c r="Y15" s="29">
        <f t="shared" si="13"/>
        <v>34</v>
      </c>
      <c r="Z15" s="29">
        <f t="shared" si="13"/>
        <v>39</v>
      </c>
      <c r="AA15" s="29">
        <f t="shared" si="13"/>
        <v>44</v>
      </c>
      <c r="AB15" s="29">
        <f t="shared" si="13"/>
        <v>49</v>
      </c>
      <c r="AC15" s="29">
        <f t="shared" si="13"/>
        <v>55</v>
      </c>
      <c r="AD15" s="29">
        <f t="shared" si="13"/>
        <v>61</v>
      </c>
      <c r="AE15" s="29">
        <f t="shared" si="13"/>
        <v>67.5</v>
      </c>
      <c r="AF15" s="29">
        <f t="shared" si="13"/>
        <v>74</v>
      </c>
      <c r="AG15" s="29">
        <f t="shared" si="13"/>
        <v>80.5</v>
      </c>
      <c r="AH15" s="29">
        <f t="shared" si="13"/>
        <v>87</v>
      </c>
      <c r="AI15" s="29">
        <f t="shared" si="13"/>
        <v>93.5</v>
      </c>
      <c r="AJ15" s="29">
        <f t="shared" si="13"/>
        <v>100</v>
      </c>
      <c r="AK15" s="29">
        <f t="shared" si="13"/>
        <v>3.5</v>
      </c>
      <c r="AL15" s="29">
        <f t="shared" si="13"/>
        <v>7.5</v>
      </c>
      <c r="AM15" s="29">
        <f t="shared" si="13"/>
        <v>11.5</v>
      </c>
      <c r="AN15" s="29">
        <f t="shared" si="13"/>
        <v>15.5</v>
      </c>
      <c r="AO15" s="29">
        <f t="shared" si="13"/>
        <v>19.5</v>
      </c>
      <c r="AP15" s="29">
        <f t="shared" si="13"/>
        <v>24</v>
      </c>
      <c r="AQ15" s="29">
        <f t="shared" si="13"/>
        <v>29</v>
      </c>
      <c r="AR15" s="29">
        <f t="shared" si="13"/>
        <v>34</v>
      </c>
      <c r="AS15" s="29">
        <f t="shared" si="13"/>
        <v>39</v>
      </c>
      <c r="AT15" s="29">
        <f t="shared" si="13"/>
        <v>44</v>
      </c>
      <c r="AU15" s="29">
        <f t="shared" si="13"/>
        <v>49</v>
      </c>
      <c r="AV15" s="29">
        <f t="shared" si="13"/>
        <v>55</v>
      </c>
      <c r="AW15" s="29">
        <f t="shared" si="13"/>
        <v>61</v>
      </c>
      <c r="AX15" s="29">
        <f t="shared" ref="AX15:CC15" si="14">LOOKUP(AX7,$B$6:$B$105,$C$6:$C$105)</f>
        <v>67.5</v>
      </c>
      <c r="AY15" s="29">
        <f t="shared" si="14"/>
        <v>74</v>
      </c>
      <c r="AZ15" s="29">
        <f t="shared" si="14"/>
        <v>80.5</v>
      </c>
      <c r="BA15" s="29">
        <f t="shared" si="14"/>
        <v>87</v>
      </c>
      <c r="BB15" s="29">
        <f t="shared" si="14"/>
        <v>93.5</v>
      </c>
      <c r="BC15" s="29">
        <f t="shared" si="14"/>
        <v>100</v>
      </c>
      <c r="BD15" s="29">
        <f t="shared" si="14"/>
        <v>3.5</v>
      </c>
      <c r="BE15" s="29">
        <f t="shared" si="14"/>
        <v>7.5</v>
      </c>
      <c r="BF15" s="29">
        <f t="shared" si="14"/>
        <v>11.5</v>
      </c>
      <c r="BG15" s="29">
        <f t="shared" si="14"/>
        <v>15.5</v>
      </c>
      <c r="BH15" s="29">
        <f t="shared" si="14"/>
        <v>19.5</v>
      </c>
      <c r="BI15" s="29">
        <f t="shared" si="14"/>
        <v>24</v>
      </c>
      <c r="BJ15" s="29">
        <f t="shared" si="14"/>
        <v>29</v>
      </c>
      <c r="BK15" s="29">
        <f t="shared" si="14"/>
        <v>34</v>
      </c>
      <c r="BL15" s="29">
        <f t="shared" si="14"/>
        <v>39</v>
      </c>
      <c r="BM15" s="29">
        <f t="shared" si="14"/>
        <v>44</v>
      </c>
      <c r="BN15" s="29">
        <f t="shared" si="14"/>
        <v>49</v>
      </c>
      <c r="BO15" s="29">
        <f t="shared" si="14"/>
        <v>55</v>
      </c>
      <c r="BP15" s="29">
        <f t="shared" si="14"/>
        <v>61</v>
      </c>
      <c r="BQ15" s="29">
        <f t="shared" si="14"/>
        <v>67.5</v>
      </c>
      <c r="BR15" s="29">
        <f t="shared" si="14"/>
        <v>74</v>
      </c>
      <c r="BS15" s="29">
        <f t="shared" si="14"/>
        <v>80.5</v>
      </c>
      <c r="BT15" s="29">
        <f t="shared" si="14"/>
        <v>87</v>
      </c>
      <c r="BU15" s="29">
        <f t="shared" si="14"/>
        <v>93.5</v>
      </c>
      <c r="BV15" s="29">
        <f t="shared" si="14"/>
        <v>100</v>
      </c>
      <c r="BW15" s="29">
        <f t="shared" si="14"/>
        <v>3.5</v>
      </c>
      <c r="BX15" s="29">
        <f t="shared" si="14"/>
        <v>7.5</v>
      </c>
      <c r="BY15" s="29">
        <f t="shared" si="14"/>
        <v>11.5</v>
      </c>
      <c r="BZ15" s="29">
        <f t="shared" si="14"/>
        <v>15.5</v>
      </c>
      <c r="CA15" s="29">
        <f t="shared" si="14"/>
        <v>19.5</v>
      </c>
      <c r="CB15" s="29">
        <f t="shared" si="14"/>
        <v>24</v>
      </c>
      <c r="CC15" s="29">
        <f t="shared" si="14"/>
        <v>29</v>
      </c>
      <c r="CD15" s="29">
        <f t="shared" ref="CD15:CO15" si="15">LOOKUP(CD7,$B$6:$B$105,$C$6:$C$105)</f>
        <v>34</v>
      </c>
      <c r="CE15" s="29">
        <f t="shared" si="15"/>
        <v>39</v>
      </c>
      <c r="CF15" s="29">
        <f t="shared" si="15"/>
        <v>44</v>
      </c>
      <c r="CG15" s="29">
        <f t="shared" si="15"/>
        <v>49</v>
      </c>
      <c r="CH15" s="29">
        <f t="shared" si="15"/>
        <v>55</v>
      </c>
      <c r="CI15" s="29">
        <f t="shared" si="15"/>
        <v>61</v>
      </c>
      <c r="CJ15" s="29">
        <f t="shared" si="15"/>
        <v>67.5</v>
      </c>
      <c r="CK15" s="29">
        <f t="shared" si="15"/>
        <v>74</v>
      </c>
      <c r="CL15" s="29">
        <f t="shared" si="15"/>
        <v>80.5</v>
      </c>
      <c r="CM15" s="29">
        <f t="shared" si="15"/>
        <v>87</v>
      </c>
      <c r="CN15" s="29">
        <f t="shared" si="15"/>
        <v>93.5</v>
      </c>
      <c r="CO15" s="29">
        <f t="shared" si="15"/>
        <v>100</v>
      </c>
    </row>
    <row r="16" spans="1:93" ht="18.75" customHeight="1" x14ac:dyDescent="0.15">
      <c r="A16" s="3">
        <v>11</v>
      </c>
      <c r="B16" s="7">
        <v>11</v>
      </c>
      <c r="C16" s="7">
        <v>44</v>
      </c>
      <c r="D16" s="7">
        <v>-10</v>
      </c>
      <c r="E16" s="8">
        <v>0.41230137626909785</v>
      </c>
      <c r="F16" s="8">
        <v>1.9842790432651995</v>
      </c>
      <c r="G16" s="7"/>
      <c r="H16" s="7"/>
      <c r="I16" s="3">
        <f t="shared" si="0"/>
        <v>0</v>
      </c>
      <c r="O16" s="20"/>
      <c r="P16" s="23"/>
      <c r="Q16" s="3" t="s">
        <v>36</v>
      </c>
      <c r="R16" s="29">
        <f t="shared" ref="R16:AW16" si="16">LOOKUP(R7,$B$6:$B$105,$D$6:$D$105)</f>
        <v>-5</v>
      </c>
      <c r="S16" s="29">
        <f t="shared" si="16"/>
        <v>-5</v>
      </c>
      <c r="T16" s="29">
        <f t="shared" si="16"/>
        <v>-5</v>
      </c>
      <c r="U16" s="29">
        <f t="shared" si="16"/>
        <v>-5</v>
      </c>
      <c r="V16" s="29">
        <f t="shared" si="16"/>
        <v>-5</v>
      </c>
      <c r="W16" s="29">
        <f t="shared" si="16"/>
        <v>-5</v>
      </c>
      <c r="X16" s="29">
        <f t="shared" si="16"/>
        <v>-5</v>
      </c>
      <c r="Y16" s="29">
        <f t="shared" si="16"/>
        <v>-5</v>
      </c>
      <c r="Z16" s="29">
        <f t="shared" si="16"/>
        <v>-5</v>
      </c>
      <c r="AA16" s="29">
        <f t="shared" si="16"/>
        <v>-5</v>
      </c>
      <c r="AB16" s="29">
        <f t="shared" si="16"/>
        <v>-5</v>
      </c>
      <c r="AC16" s="29">
        <f t="shared" si="16"/>
        <v>-5</v>
      </c>
      <c r="AD16" s="29">
        <f t="shared" si="16"/>
        <v>-5</v>
      </c>
      <c r="AE16" s="29">
        <f t="shared" si="16"/>
        <v>-5</v>
      </c>
      <c r="AF16" s="29">
        <f t="shared" si="16"/>
        <v>-5</v>
      </c>
      <c r="AG16" s="29">
        <f t="shared" si="16"/>
        <v>-5</v>
      </c>
      <c r="AH16" s="29">
        <f t="shared" si="16"/>
        <v>-5</v>
      </c>
      <c r="AI16" s="29">
        <f t="shared" si="16"/>
        <v>-5</v>
      </c>
      <c r="AJ16" s="29">
        <f t="shared" si="16"/>
        <v>-5</v>
      </c>
      <c r="AK16" s="29">
        <f t="shared" si="16"/>
        <v>0</v>
      </c>
      <c r="AL16" s="29">
        <f t="shared" si="16"/>
        <v>0</v>
      </c>
      <c r="AM16" s="29">
        <f t="shared" si="16"/>
        <v>0</v>
      </c>
      <c r="AN16" s="29">
        <f t="shared" si="16"/>
        <v>0</v>
      </c>
      <c r="AO16" s="29">
        <f t="shared" si="16"/>
        <v>0</v>
      </c>
      <c r="AP16" s="29">
        <f t="shared" si="16"/>
        <v>0</v>
      </c>
      <c r="AQ16" s="29">
        <f t="shared" si="16"/>
        <v>0</v>
      </c>
      <c r="AR16" s="29">
        <f t="shared" si="16"/>
        <v>0</v>
      </c>
      <c r="AS16" s="29">
        <f t="shared" si="16"/>
        <v>0</v>
      </c>
      <c r="AT16" s="29">
        <f t="shared" si="16"/>
        <v>0</v>
      </c>
      <c r="AU16" s="29">
        <f t="shared" si="16"/>
        <v>0</v>
      </c>
      <c r="AV16" s="29">
        <f t="shared" si="16"/>
        <v>0</v>
      </c>
      <c r="AW16" s="29">
        <f t="shared" si="16"/>
        <v>0</v>
      </c>
      <c r="AX16" s="29">
        <f t="shared" ref="AX16:CC16" si="17">LOOKUP(AX7,$B$6:$B$105,$D$6:$D$105)</f>
        <v>0</v>
      </c>
      <c r="AY16" s="29">
        <f t="shared" si="17"/>
        <v>0</v>
      </c>
      <c r="AZ16" s="29">
        <f t="shared" si="17"/>
        <v>0</v>
      </c>
      <c r="BA16" s="29">
        <f t="shared" si="17"/>
        <v>0</v>
      </c>
      <c r="BB16" s="29">
        <f t="shared" si="17"/>
        <v>0</v>
      </c>
      <c r="BC16" s="29">
        <f t="shared" si="17"/>
        <v>0</v>
      </c>
      <c r="BD16" s="29">
        <f t="shared" si="17"/>
        <v>5</v>
      </c>
      <c r="BE16" s="29">
        <f t="shared" si="17"/>
        <v>5</v>
      </c>
      <c r="BF16" s="29">
        <f t="shared" si="17"/>
        <v>5</v>
      </c>
      <c r="BG16" s="29">
        <f t="shared" si="17"/>
        <v>5</v>
      </c>
      <c r="BH16" s="29">
        <f t="shared" si="17"/>
        <v>5</v>
      </c>
      <c r="BI16" s="29">
        <f t="shared" si="17"/>
        <v>5</v>
      </c>
      <c r="BJ16" s="29">
        <f t="shared" si="17"/>
        <v>5</v>
      </c>
      <c r="BK16" s="29">
        <f t="shared" si="17"/>
        <v>5</v>
      </c>
      <c r="BL16" s="29">
        <f t="shared" si="17"/>
        <v>5</v>
      </c>
      <c r="BM16" s="29">
        <f t="shared" si="17"/>
        <v>5</v>
      </c>
      <c r="BN16" s="29">
        <f t="shared" si="17"/>
        <v>5</v>
      </c>
      <c r="BO16" s="29">
        <f t="shared" si="17"/>
        <v>5</v>
      </c>
      <c r="BP16" s="29">
        <f t="shared" si="17"/>
        <v>5</v>
      </c>
      <c r="BQ16" s="29">
        <f t="shared" si="17"/>
        <v>5</v>
      </c>
      <c r="BR16" s="29">
        <f t="shared" si="17"/>
        <v>5</v>
      </c>
      <c r="BS16" s="29">
        <f t="shared" si="17"/>
        <v>5</v>
      </c>
      <c r="BT16" s="29">
        <f t="shared" si="17"/>
        <v>5</v>
      </c>
      <c r="BU16" s="29">
        <f t="shared" si="17"/>
        <v>5</v>
      </c>
      <c r="BV16" s="29">
        <f t="shared" si="17"/>
        <v>5</v>
      </c>
      <c r="BW16" s="29">
        <f t="shared" si="17"/>
        <v>10</v>
      </c>
      <c r="BX16" s="29">
        <f t="shared" si="17"/>
        <v>10</v>
      </c>
      <c r="BY16" s="29">
        <f t="shared" si="17"/>
        <v>10</v>
      </c>
      <c r="BZ16" s="29">
        <f t="shared" si="17"/>
        <v>10</v>
      </c>
      <c r="CA16" s="29">
        <f t="shared" si="17"/>
        <v>10</v>
      </c>
      <c r="CB16" s="29">
        <f t="shared" si="17"/>
        <v>10</v>
      </c>
      <c r="CC16" s="29">
        <f t="shared" si="17"/>
        <v>10</v>
      </c>
      <c r="CD16" s="29">
        <f t="shared" ref="CD16:CO16" si="18">LOOKUP(CD7,$B$6:$B$105,$D$6:$D$105)</f>
        <v>10</v>
      </c>
      <c r="CE16" s="29">
        <f t="shared" si="18"/>
        <v>10</v>
      </c>
      <c r="CF16" s="29">
        <f t="shared" si="18"/>
        <v>10</v>
      </c>
      <c r="CG16" s="29">
        <f t="shared" si="18"/>
        <v>10</v>
      </c>
      <c r="CH16" s="29">
        <f t="shared" si="18"/>
        <v>10</v>
      </c>
      <c r="CI16" s="29">
        <f t="shared" si="18"/>
        <v>10</v>
      </c>
      <c r="CJ16" s="29">
        <f t="shared" si="18"/>
        <v>10</v>
      </c>
      <c r="CK16" s="29">
        <f t="shared" si="18"/>
        <v>10</v>
      </c>
      <c r="CL16" s="29">
        <f t="shared" si="18"/>
        <v>10</v>
      </c>
      <c r="CM16" s="29">
        <f t="shared" si="18"/>
        <v>10</v>
      </c>
      <c r="CN16" s="29">
        <f t="shared" si="18"/>
        <v>10</v>
      </c>
      <c r="CO16" s="29">
        <f t="shared" si="18"/>
        <v>10</v>
      </c>
    </row>
    <row r="17" spans="1:93" ht="18.75" customHeight="1" x14ac:dyDescent="0.15">
      <c r="A17" s="3">
        <v>12</v>
      </c>
      <c r="B17" s="7">
        <v>12</v>
      </c>
      <c r="C17" s="7">
        <v>49</v>
      </c>
      <c r="D17" s="7">
        <v>-10</v>
      </c>
      <c r="E17" s="8">
        <v>0.42711602164292717</v>
      </c>
      <c r="F17" s="8">
        <v>2.4326657594815688</v>
      </c>
      <c r="G17" s="7"/>
      <c r="H17" s="7"/>
      <c r="I17" s="3">
        <f t="shared" si="0"/>
        <v>0</v>
      </c>
      <c r="O17" s="20"/>
      <c r="P17" s="26">
        <v>4</v>
      </c>
      <c r="Q17" s="3" t="s">
        <v>37</v>
      </c>
      <c r="R17" s="29">
        <f t="shared" ref="R17:AW17" si="19">LOOKUP(R8,$B$6:$B$105,$C$6:$C$105)</f>
        <v>0</v>
      </c>
      <c r="S17" s="29">
        <f t="shared" si="19"/>
        <v>3.5</v>
      </c>
      <c r="T17" s="29">
        <f t="shared" si="19"/>
        <v>7.5</v>
      </c>
      <c r="U17" s="29">
        <f t="shared" si="19"/>
        <v>11.5</v>
      </c>
      <c r="V17" s="29">
        <f t="shared" si="19"/>
        <v>15.5</v>
      </c>
      <c r="W17" s="29">
        <f t="shared" si="19"/>
        <v>19.5</v>
      </c>
      <c r="X17" s="29">
        <f t="shared" si="19"/>
        <v>24</v>
      </c>
      <c r="Y17" s="29">
        <f t="shared" si="19"/>
        <v>29</v>
      </c>
      <c r="Z17" s="29">
        <f t="shared" si="19"/>
        <v>34</v>
      </c>
      <c r="AA17" s="29">
        <f t="shared" si="19"/>
        <v>39</v>
      </c>
      <c r="AB17" s="29">
        <f t="shared" si="19"/>
        <v>44</v>
      </c>
      <c r="AC17" s="29">
        <f t="shared" si="19"/>
        <v>49</v>
      </c>
      <c r="AD17" s="29">
        <f t="shared" si="19"/>
        <v>55</v>
      </c>
      <c r="AE17" s="29">
        <f t="shared" si="19"/>
        <v>61</v>
      </c>
      <c r="AF17" s="29">
        <f t="shared" si="19"/>
        <v>67.5</v>
      </c>
      <c r="AG17" s="29">
        <f t="shared" si="19"/>
        <v>74</v>
      </c>
      <c r="AH17" s="29">
        <f t="shared" si="19"/>
        <v>80.5</v>
      </c>
      <c r="AI17" s="29">
        <f t="shared" si="19"/>
        <v>87</v>
      </c>
      <c r="AJ17" s="29">
        <f t="shared" si="19"/>
        <v>93.5</v>
      </c>
      <c r="AK17" s="29">
        <f t="shared" si="19"/>
        <v>0</v>
      </c>
      <c r="AL17" s="29">
        <f t="shared" si="19"/>
        <v>3.5</v>
      </c>
      <c r="AM17" s="29">
        <f t="shared" si="19"/>
        <v>7.5</v>
      </c>
      <c r="AN17" s="29">
        <f t="shared" si="19"/>
        <v>11.5</v>
      </c>
      <c r="AO17" s="29">
        <f t="shared" si="19"/>
        <v>15.5</v>
      </c>
      <c r="AP17" s="29">
        <f t="shared" si="19"/>
        <v>19.5</v>
      </c>
      <c r="AQ17" s="29">
        <f t="shared" si="19"/>
        <v>24</v>
      </c>
      <c r="AR17" s="29">
        <f t="shared" si="19"/>
        <v>29</v>
      </c>
      <c r="AS17" s="29">
        <f t="shared" si="19"/>
        <v>34</v>
      </c>
      <c r="AT17" s="29">
        <f t="shared" si="19"/>
        <v>39</v>
      </c>
      <c r="AU17" s="29">
        <f t="shared" si="19"/>
        <v>44</v>
      </c>
      <c r="AV17" s="29">
        <f t="shared" si="19"/>
        <v>49</v>
      </c>
      <c r="AW17" s="29">
        <f t="shared" si="19"/>
        <v>55</v>
      </c>
      <c r="AX17" s="29">
        <f t="shared" ref="AX17:CC17" si="20">LOOKUP(AX8,$B$6:$B$105,$C$6:$C$105)</f>
        <v>61</v>
      </c>
      <c r="AY17" s="29">
        <f t="shared" si="20"/>
        <v>67.5</v>
      </c>
      <c r="AZ17" s="29">
        <f t="shared" si="20"/>
        <v>74</v>
      </c>
      <c r="BA17" s="29">
        <f t="shared" si="20"/>
        <v>80.5</v>
      </c>
      <c r="BB17" s="29">
        <f t="shared" si="20"/>
        <v>87</v>
      </c>
      <c r="BC17" s="29">
        <f t="shared" si="20"/>
        <v>93.5</v>
      </c>
      <c r="BD17" s="29">
        <f t="shared" si="20"/>
        <v>0</v>
      </c>
      <c r="BE17" s="29">
        <f t="shared" si="20"/>
        <v>3.5</v>
      </c>
      <c r="BF17" s="29">
        <f t="shared" si="20"/>
        <v>7.5</v>
      </c>
      <c r="BG17" s="29">
        <f t="shared" si="20"/>
        <v>11.5</v>
      </c>
      <c r="BH17" s="29">
        <f t="shared" si="20"/>
        <v>15.5</v>
      </c>
      <c r="BI17" s="29">
        <f t="shared" si="20"/>
        <v>19.5</v>
      </c>
      <c r="BJ17" s="29">
        <f t="shared" si="20"/>
        <v>24</v>
      </c>
      <c r="BK17" s="29">
        <f t="shared" si="20"/>
        <v>29</v>
      </c>
      <c r="BL17" s="29">
        <f t="shared" si="20"/>
        <v>34</v>
      </c>
      <c r="BM17" s="29">
        <f t="shared" si="20"/>
        <v>39</v>
      </c>
      <c r="BN17" s="29">
        <f t="shared" si="20"/>
        <v>44</v>
      </c>
      <c r="BO17" s="29">
        <f t="shared" si="20"/>
        <v>49</v>
      </c>
      <c r="BP17" s="29">
        <f t="shared" si="20"/>
        <v>55</v>
      </c>
      <c r="BQ17" s="29">
        <f t="shared" si="20"/>
        <v>61</v>
      </c>
      <c r="BR17" s="29">
        <f t="shared" si="20"/>
        <v>67.5</v>
      </c>
      <c r="BS17" s="29">
        <f t="shared" si="20"/>
        <v>74</v>
      </c>
      <c r="BT17" s="29">
        <f t="shared" si="20"/>
        <v>80.5</v>
      </c>
      <c r="BU17" s="29">
        <f t="shared" si="20"/>
        <v>87</v>
      </c>
      <c r="BV17" s="29">
        <f t="shared" si="20"/>
        <v>93.5</v>
      </c>
      <c r="BW17" s="29">
        <f t="shared" si="20"/>
        <v>0</v>
      </c>
      <c r="BX17" s="29">
        <f t="shared" si="20"/>
        <v>3.5</v>
      </c>
      <c r="BY17" s="29">
        <f t="shared" si="20"/>
        <v>7.5</v>
      </c>
      <c r="BZ17" s="29">
        <f t="shared" si="20"/>
        <v>11.5</v>
      </c>
      <c r="CA17" s="29">
        <f t="shared" si="20"/>
        <v>15.5</v>
      </c>
      <c r="CB17" s="29">
        <f t="shared" si="20"/>
        <v>19.5</v>
      </c>
      <c r="CC17" s="29">
        <f t="shared" si="20"/>
        <v>24</v>
      </c>
      <c r="CD17" s="29">
        <f t="shared" ref="CD17:CO17" si="21">LOOKUP(CD8,$B$6:$B$105,$C$6:$C$105)</f>
        <v>29</v>
      </c>
      <c r="CE17" s="29">
        <f t="shared" si="21"/>
        <v>34</v>
      </c>
      <c r="CF17" s="29">
        <f t="shared" si="21"/>
        <v>39</v>
      </c>
      <c r="CG17" s="29">
        <f t="shared" si="21"/>
        <v>44</v>
      </c>
      <c r="CH17" s="29">
        <f t="shared" si="21"/>
        <v>49</v>
      </c>
      <c r="CI17" s="29">
        <f t="shared" si="21"/>
        <v>55</v>
      </c>
      <c r="CJ17" s="29">
        <f t="shared" si="21"/>
        <v>61</v>
      </c>
      <c r="CK17" s="29">
        <f t="shared" si="21"/>
        <v>67.5</v>
      </c>
      <c r="CL17" s="29">
        <f t="shared" si="21"/>
        <v>74</v>
      </c>
      <c r="CM17" s="29">
        <f t="shared" si="21"/>
        <v>80.5</v>
      </c>
      <c r="CN17" s="29">
        <f t="shared" si="21"/>
        <v>87</v>
      </c>
      <c r="CO17" s="29">
        <f t="shared" si="21"/>
        <v>93.5</v>
      </c>
    </row>
    <row r="18" spans="1:93" ht="18.75" customHeight="1" x14ac:dyDescent="0.15">
      <c r="A18" s="3">
        <v>13</v>
      </c>
      <c r="B18" s="7">
        <v>13</v>
      </c>
      <c r="C18" s="7">
        <v>55</v>
      </c>
      <c r="D18" s="7">
        <v>-10</v>
      </c>
      <c r="E18" s="8">
        <v>0.43161819292445336</v>
      </c>
      <c r="F18" s="8">
        <v>3.0189074427892102</v>
      </c>
      <c r="G18" s="7"/>
      <c r="H18" s="7"/>
      <c r="I18" s="3">
        <f t="shared" si="0"/>
        <v>0</v>
      </c>
      <c r="O18" s="23"/>
      <c r="P18" s="23"/>
      <c r="Q18" s="3" t="s">
        <v>38</v>
      </c>
      <c r="R18" s="29">
        <f t="shared" ref="R18:AW18" si="22">LOOKUP(R8,$B$6:$B$105,$D$6:$D$105)</f>
        <v>-5</v>
      </c>
      <c r="S18" s="29">
        <f t="shared" si="22"/>
        <v>-5</v>
      </c>
      <c r="T18" s="29">
        <f t="shared" si="22"/>
        <v>-5</v>
      </c>
      <c r="U18" s="29">
        <f t="shared" si="22"/>
        <v>-5</v>
      </c>
      <c r="V18" s="29">
        <f t="shared" si="22"/>
        <v>-5</v>
      </c>
      <c r="W18" s="29">
        <f t="shared" si="22"/>
        <v>-5</v>
      </c>
      <c r="X18" s="29">
        <f t="shared" si="22"/>
        <v>-5</v>
      </c>
      <c r="Y18" s="29">
        <f t="shared" si="22"/>
        <v>-5</v>
      </c>
      <c r="Z18" s="29">
        <f t="shared" si="22"/>
        <v>-5</v>
      </c>
      <c r="AA18" s="29">
        <f t="shared" si="22"/>
        <v>-5</v>
      </c>
      <c r="AB18" s="29">
        <f t="shared" si="22"/>
        <v>-5</v>
      </c>
      <c r="AC18" s="29">
        <f t="shared" si="22"/>
        <v>-5</v>
      </c>
      <c r="AD18" s="29">
        <f t="shared" si="22"/>
        <v>-5</v>
      </c>
      <c r="AE18" s="29">
        <f t="shared" si="22"/>
        <v>-5</v>
      </c>
      <c r="AF18" s="29">
        <f t="shared" si="22"/>
        <v>-5</v>
      </c>
      <c r="AG18" s="29">
        <f t="shared" si="22"/>
        <v>-5</v>
      </c>
      <c r="AH18" s="29">
        <f t="shared" si="22"/>
        <v>-5</v>
      </c>
      <c r="AI18" s="29">
        <f t="shared" si="22"/>
        <v>-5</v>
      </c>
      <c r="AJ18" s="29">
        <f t="shared" si="22"/>
        <v>-5</v>
      </c>
      <c r="AK18" s="29">
        <f t="shared" si="22"/>
        <v>0</v>
      </c>
      <c r="AL18" s="29">
        <f t="shared" si="22"/>
        <v>0</v>
      </c>
      <c r="AM18" s="29">
        <f t="shared" si="22"/>
        <v>0</v>
      </c>
      <c r="AN18" s="29">
        <f t="shared" si="22"/>
        <v>0</v>
      </c>
      <c r="AO18" s="29">
        <f t="shared" si="22"/>
        <v>0</v>
      </c>
      <c r="AP18" s="29">
        <f t="shared" si="22"/>
        <v>0</v>
      </c>
      <c r="AQ18" s="29">
        <f t="shared" si="22"/>
        <v>0</v>
      </c>
      <c r="AR18" s="29">
        <f t="shared" si="22"/>
        <v>0</v>
      </c>
      <c r="AS18" s="29">
        <f t="shared" si="22"/>
        <v>0</v>
      </c>
      <c r="AT18" s="29">
        <f t="shared" si="22"/>
        <v>0</v>
      </c>
      <c r="AU18" s="29">
        <f t="shared" si="22"/>
        <v>0</v>
      </c>
      <c r="AV18" s="29">
        <f t="shared" si="22"/>
        <v>0</v>
      </c>
      <c r="AW18" s="29">
        <f t="shared" si="22"/>
        <v>0</v>
      </c>
      <c r="AX18" s="29">
        <f t="shared" ref="AX18:CC18" si="23">LOOKUP(AX8,$B$6:$B$105,$D$6:$D$105)</f>
        <v>0</v>
      </c>
      <c r="AY18" s="29">
        <f t="shared" si="23"/>
        <v>0</v>
      </c>
      <c r="AZ18" s="29">
        <f t="shared" si="23"/>
        <v>0</v>
      </c>
      <c r="BA18" s="29">
        <f t="shared" si="23"/>
        <v>0</v>
      </c>
      <c r="BB18" s="29">
        <f t="shared" si="23"/>
        <v>0</v>
      </c>
      <c r="BC18" s="29">
        <f t="shared" si="23"/>
        <v>0</v>
      </c>
      <c r="BD18" s="29">
        <f t="shared" si="23"/>
        <v>5</v>
      </c>
      <c r="BE18" s="29">
        <f t="shared" si="23"/>
        <v>5</v>
      </c>
      <c r="BF18" s="29">
        <f t="shared" si="23"/>
        <v>5</v>
      </c>
      <c r="BG18" s="29">
        <f t="shared" si="23"/>
        <v>5</v>
      </c>
      <c r="BH18" s="29">
        <f t="shared" si="23"/>
        <v>5</v>
      </c>
      <c r="BI18" s="29">
        <f t="shared" si="23"/>
        <v>5</v>
      </c>
      <c r="BJ18" s="29">
        <f t="shared" si="23"/>
        <v>5</v>
      </c>
      <c r="BK18" s="29">
        <f t="shared" si="23"/>
        <v>5</v>
      </c>
      <c r="BL18" s="29">
        <f t="shared" si="23"/>
        <v>5</v>
      </c>
      <c r="BM18" s="29">
        <f t="shared" si="23"/>
        <v>5</v>
      </c>
      <c r="BN18" s="29">
        <f t="shared" si="23"/>
        <v>5</v>
      </c>
      <c r="BO18" s="29">
        <f t="shared" si="23"/>
        <v>5</v>
      </c>
      <c r="BP18" s="29">
        <f t="shared" si="23"/>
        <v>5</v>
      </c>
      <c r="BQ18" s="29">
        <f t="shared" si="23"/>
        <v>5</v>
      </c>
      <c r="BR18" s="29">
        <f t="shared" si="23"/>
        <v>5</v>
      </c>
      <c r="BS18" s="29">
        <f t="shared" si="23"/>
        <v>5</v>
      </c>
      <c r="BT18" s="29">
        <f t="shared" si="23"/>
        <v>5</v>
      </c>
      <c r="BU18" s="29">
        <f t="shared" si="23"/>
        <v>5</v>
      </c>
      <c r="BV18" s="29">
        <f t="shared" si="23"/>
        <v>5</v>
      </c>
      <c r="BW18" s="29">
        <f t="shared" si="23"/>
        <v>10</v>
      </c>
      <c r="BX18" s="29">
        <f t="shared" si="23"/>
        <v>10</v>
      </c>
      <c r="BY18" s="29">
        <f t="shared" si="23"/>
        <v>10</v>
      </c>
      <c r="BZ18" s="29">
        <f t="shared" si="23"/>
        <v>10</v>
      </c>
      <c r="CA18" s="29">
        <f t="shared" si="23"/>
        <v>10</v>
      </c>
      <c r="CB18" s="29">
        <f t="shared" si="23"/>
        <v>10</v>
      </c>
      <c r="CC18" s="29">
        <f t="shared" si="23"/>
        <v>10</v>
      </c>
      <c r="CD18" s="29">
        <f t="shared" ref="CD18:CO18" si="24">LOOKUP(CD8,$B$6:$B$105,$D$6:$D$105)</f>
        <v>10</v>
      </c>
      <c r="CE18" s="29">
        <f t="shared" si="24"/>
        <v>10</v>
      </c>
      <c r="CF18" s="29">
        <f t="shared" si="24"/>
        <v>10</v>
      </c>
      <c r="CG18" s="29">
        <f t="shared" si="24"/>
        <v>10</v>
      </c>
      <c r="CH18" s="29">
        <f t="shared" si="24"/>
        <v>10</v>
      </c>
      <c r="CI18" s="29">
        <f t="shared" si="24"/>
        <v>10</v>
      </c>
      <c r="CJ18" s="29">
        <f t="shared" si="24"/>
        <v>10</v>
      </c>
      <c r="CK18" s="29">
        <f t="shared" si="24"/>
        <v>10</v>
      </c>
      <c r="CL18" s="29">
        <f t="shared" si="24"/>
        <v>10</v>
      </c>
      <c r="CM18" s="29">
        <f t="shared" si="24"/>
        <v>10</v>
      </c>
      <c r="CN18" s="29">
        <f t="shared" si="24"/>
        <v>10</v>
      </c>
      <c r="CO18" s="29">
        <f t="shared" si="24"/>
        <v>10</v>
      </c>
    </row>
    <row r="19" spans="1:93" ht="18.75" customHeight="1" x14ac:dyDescent="0.15">
      <c r="A19" s="3">
        <v>14</v>
      </c>
      <c r="B19" s="7">
        <v>14</v>
      </c>
      <c r="C19" s="7">
        <v>61</v>
      </c>
      <c r="D19" s="7">
        <v>-10</v>
      </c>
      <c r="E19" s="8">
        <v>0.42281868683054863</v>
      </c>
      <c r="F19" s="8">
        <v>3.6523958613586989</v>
      </c>
      <c r="G19" s="7"/>
      <c r="H19" s="7"/>
      <c r="I19" s="3">
        <f t="shared" si="0"/>
        <v>0</v>
      </c>
      <c r="O19" s="17" t="s">
        <v>17</v>
      </c>
      <c r="P19" s="18"/>
      <c r="Q19" s="3" t="s">
        <v>39</v>
      </c>
      <c r="R19" s="29">
        <f>R13-R11</f>
        <v>3.5</v>
      </c>
      <c r="S19" s="29">
        <f t="shared" ref="S19:BE19" si="25">S13-S11</f>
        <v>4</v>
      </c>
      <c r="T19" s="29">
        <f t="shared" si="25"/>
        <v>4</v>
      </c>
      <c r="U19" s="29">
        <f t="shared" si="25"/>
        <v>4</v>
      </c>
      <c r="V19" s="29">
        <f t="shared" si="25"/>
        <v>4</v>
      </c>
      <c r="W19" s="29">
        <f t="shared" si="25"/>
        <v>4.5</v>
      </c>
      <c r="X19" s="29">
        <f t="shared" si="25"/>
        <v>5</v>
      </c>
      <c r="Y19" s="29">
        <f t="shared" si="25"/>
        <v>5</v>
      </c>
      <c r="Z19" s="29">
        <f t="shared" si="25"/>
        <v>5</v>
      </c>
      <c r="AA19" s="29">
        <f t="shared" si="25"/>
        <v>5</v>
      </c>
      <c r="AB19" s="29">
        <f t="shared" si="25"/>
        <v>5</v>
      </c>
      <c r="AC19" s="29">
        <f t="shared" si="25"/>
        <v>6</v>
      </c>
      <c r="AD19" s="29">
        <f t="shared" si="25"/>
        <v>6</v>
      </c>
      <c r="AE19" s="29">
        <f t="shared" si="25"/>
        <v>6.5</v>
      </c>
      <c r="AF19" s="29">
        <f t="shared" si="25"/>
        <v>6.5</v>
      </c>
      <c r="AG19" s="29">
        <f t="shared" si="25"/>
        <v>6.5</v>
      </c>
      <c r="AH19" s="29">
        <f t="shared" si="25"/>
        <v>6.5</v>
      </c>
      <c r="AI19" s="29">
        <f t="shared" si="25"/>
        <v>6.5</v>
      </c>
      <c r="AJ19" s="29">
        <f t="shared" si="25"/>
        <v>6.5</v>
      </c>
      <c r="AK19" s="29">
        <f t="shared" si="25"/>
        <v>3.5</v>
      </c>
      <c r="AL19" s="29">
        <f t="shared" si="25"/>
        <v>4</v>
      </c>
      <c r="AM19" s="29">
        <f t="shared" si="25"/>
        <v>4</v>
      </c>
      <c r="AN19" s="29">
        <f t="shared" si="25"/>
        <v>4</v>
      </c>
      <c r="AO19" s="29">
        <f t="shared" si="25"/>
        <v>4</v>
      </c>
      <c r="AP19" s="29">
        <f t="shared" si="25"/>
        <v>4.5</v>
      </c>
      <c r="AQ19" s="29">
        <f t="shared" si="25"/>
        <v>5</v>
      </c>
      <c r="AR19" s="29">
        <f t="shared" si="25"/>
        <v>5</v>
      </c>
      <c r="AS19" s="29">
        <f t="shared" si="25"/>
        <v>5</v>
      </c>
      <c r="AT19" s="29">
        <f t="shared" si="25"/>
        <v>5</v>
      </c>
      <c r="AU19" s="29">
        <f t="shared" si="25"/>
        <v>5</v>
      </c>
      <c r="AV19" s="29">
        <f t="shared" si="25"/>
        <v>6</v>
      </c>
      <c r="AW19" s="29">
        <f t="shared" si="25"/>
        <v>6</v>
      </c>
      <c r="AX19" s="29">
        <f t="shared" si="25"/>
        <v>6.5</v>
      </c>
      <c r="AY19" s="29">
        <f t="shared" si="25"/>
        <v>6.5</v>
      </c>
      <c r="AZ19" s="29">
        <f t="shared" si="25"/>
        <v>6.5</v>
      </c>
      <c r="BA19" s="29">
        <f t="shared" si="25"/>
        <v>6.5</v>
      </c>
      <c r="BB19" s="29">
        <f t="shared" si="25"/>
        <v>6.5</v>
      </c>
      <c r="BC19" s="29">
        <f t="shared" si="25"/>
        <v>6.5</v>
      </c>
      <c r="BD19" s="29">
        <f t="shared" si="25"/>
        <v>3.5</v>
      </c>
      <c r="BE19" s="29">
        <f t="shared" si="25"/>
        <v>4</v>
      </c>
      <c r="BF19" s="29">
        <f t="shared" ref="BF19:BY19" si="26">BF13-BF11</f>
        <v>4</v>
      </c>
      <c r="BG19" s="29">
        <f t="shared" si="26"/>
        <v>4</v>
      </c>
      <c r="BH19" s="29">
        <f t="shared" si="26"/>
        <v>4</v>
      </c>
      <c r="BI19" s="29">
        <f t="shared" si="26"/>
        <v>4.5</v>
      </c>
      <c r="BJ19" s="29">
        <f t="shared" si="26"/>
        <v>5</v>
      </c>
      <c r="BK19" s="29">
        <f t="shared" si="26"/>
        <v>5</v>
      </c>
      <c r="BL19" s="29">
        <f t="shared" si="26"/>
        <v>5</v>
      </c>
      <c r="BM19" s="29">
        <f t="shared" si="26"/>
        <v>5</v>
      </c>
      <c r="BN19" s="29">
        <f t="shared" si="26"/>
        <v>5</v>
      </c>
      <c r="BO19" s="29">
        <f t="shared" si="26"/>
        <v>6</v>
      </c>
      <c r="BP19" s="29">
        <f t="shared" si="26"/>
        <v>6</v>
      </c>
      <c r="BQ19" s="29">
        <f t="shared" si="26"/>
        <v>6.5</v>
      </c>
      <c r="BR19" s="29">
        <f t="shared" si="26"/>
        <v>6.5</v>
      </c>
      <c r="BS19" s="29">
        <f t="shared" si="26"/>
        <v>6.5</v>
      </c>
      <c r="BT19" s="29">
        <f t="shared" si="26"/>
        <v>6.5</v>
      </c>
      <c r="BU19" s="29">
        <f t="shared" si="26"/>
        <v>6.5</v>
      </c>
      <c r="BV19" s="29">
        <f t="shared" si="26"/>
        <v>6.5</v>
      </c>
      <c r="BW19" s="29">
        <f t="shared" si="26"/>
        <v>3.5</v>
      </c>
      <c r="BX19" s="29">
        <f t="shared" si="26"/>
        <v>4</v>
      </c>
      <c r="BY19" s="29">
        <f t="shared" si="26"/>
        <v>4</v>
      </c>
      <c r="BZ19" s="29">
        <f t="shared" ref="BZ19:CC19" si="27">BZ13-BZ11</f>
        <v>4</v>
      </c>
      <c r="CA19" s="29">
        <f t="shared" si="27"/>
        <v>4</v>
      </c>
      <c r="CB19" s="29">
        <f t="shared" si="27"/>
        <v>4.5</v>
      </c>
      <c r="CC19" s="29">
        <f t="shared" si="27"/>
        <v>5</v>
      </c>
      <c r="CD19" s="29">
        <f t="shared" ref="CD19:CO19" si="28">CD13-CD11</f>
        <v>5</v>
      </c>
      <c r="CE19" s="29">
        <f t="shared" si="28"/>
        <v>5</v>
      </c>
      <c r="CF19" s="29">
        <f t="shared" si="28"/>
        <v>5</v>
      </c>
      <c r="CG19" s="29">
        <f t="shared" si="28"/>
        <v>5</v>
      </c>
      <c r="CH19" s="29">
        <f t="shared" si="28"/>
        <v>6</v>
      </c>
      <c r="CI19" s="29">
        <f t="shared" si="28"/>
        <v>6</v>
      </c>
      <c r="CJ19" s="29">
        <f t="shared" si="28"/>
        <v>6.5</v>
      </c>
      <c r="CK19" s="29">
        <f t="shared" si="28"/>
        <v>6.5</v>
      </c>
      <c r="CL19" s="29">
        <f t="shared" si="28"/>
        <v>6.5</v>
      </c>
      <c r="CM19" s="29">
        <f t="shared" si="28"/>
        <v>6.5</v>
      </c>
      <c r="CN19" s="29">
        <f t="shared" si="28"/>
        <v>6.5</v>
      </c>
      <c r="CO19" s="29">
        <f t="shared" si="28"/>
        <v>6.5</v>
      </c>
    </row>
    <row r="20" spans="1:93" ht="18.75" customHeight="1" x14ac:dyDescent="0.15">
      <c r="A20" s="3">
        <v>15</v>
      </c>
      <c r="B20" s="7">
        <v>15</v>
      </c>
      <c r="C20" s="7">
        <v>67.5</v>
      </c>
      <c r="D20" s="7">
        <v>-10</v>
      </c>
      <c r="E20" s="8">
        <v>0.39695749888788723</v>
      </c>
      <c r="F20" s="8">
        <v>4.3851896355285893</v>
      </c>
      <c r="G20" s="7"/>
      <c r="H20" s="7"/>
      <c r="I20" s="3">
        <f t="shared" si="0"/>
        <v>0</v>
      </c>
      <c r="O20" s="23"/>
      <c r="P20" s="24"/>
      <c r="Q20" s="3" t="s">
        <v>40</v>
      </c>
      <c r="R20" s="29">
        <f>R18-R12</f>
        <v>5</v>
      </c>
      <c r="S20" s="29">
        <f t="shared" ref="S20:BE20" si="29">S18-S12</f>
        <v>5</v>
      </c>
      <c r="T20" s="29">
        <f t="shared" si="29"/>
        <v>5</v>
      </c>
      <c r="U20" s="29">
        <f t="shared" si="29"/>
        <v>5</v>
      </c>
      <c r="V20" s="29">
        <f t="shared" si="29"/>
        <v>5</v>
      </c>
      <c r="W20" s="29">
        <f t="shared" si="29"/>
        <v>5</v>
      </c>
      <c r="X20" s="29">
        <f t="shared" si="29"/>
        <v>5</v>
      </c>
      <c r="Y20" s="29">
        <f t="shared" si="29"/>
        <v>5</v>
      </c>
      <c r="Z20" s="29">
        <f t="shared" si="29"/>
        <v>5</v>
      </c>
      <c r="AA20" s="29">
        <f t="shared" si="29"/>
        <v>5</v>
      </c>
      <c r="AB20" s="29">
        <f t="shared" si="29"/>
        <v>5</v>
      </c>
      <c r="AC20" s="29">
        <f t="shared" si="29"/>
        <v>5</v>
      </c>
      <c r="AD20" s="29">
        <f t="shared" si="29"/>
        <v>5</v>
      </c>
      <c r="AE20" s="29">
        <f t="shared" si="29"/>
        <v>5</v>
      </c>
      <c r="AF20" s="29">
        <f t="shared" si="29"/>
        <v>5</v>
      </c>
      <c r="AG20" s="29">
        <f t="shared" si="29"/>
        <v>5</v>
      </c>
      <c r="AH20" s="29">
        <f t="shared" si="29"/>
        <v>5</v>
      </c>
      <c r="AI20" s="29">
        <f t="shared" si="29"/>
        <v>5</v>
      </c>
      <c r="AJ20" s="29">
        <f t="shared" si="29"/>
        <v>5</v>
      </c>
      <c r="AK20" s="29">
        <f t="shared" si="29"/>
        <v>5</v>
      </c>
      <c r="AL20" s="29">
        <f t="shared" si="29"/>
        <v>5</v>
      </c>
      <c r="AM20" s="29">
        <f t="shared" si="29"/>
        <v>5</v>
      </c>
      <c r="AN20" s="29">
        <f t="shared" si="29"/>
        <v>5</v>
      </c>
      <c r="AO20" s="29">
        <f t="shared" si="29"/>
        <v>5</v>
      </c>
      <c r="AP20" s="29">
        <f t="shared" si="29"/>
        <v>5</v>
      </c>
      <c r="AQ20" s="29">
        <f t="shared" si="29"/>
        <v>5</v>
      </c>
      <c r="AR20" s="29">
        <f t="shared" si="29"/>
        <v>5</v>
      </c>
      <c r="AS20" s="29">
        <f t="shared" si="29"/>
        <v>5</v>
      </c>
      <c r="AT20" s="29">
        <f t="shared" si="29"/>
        <v>5</v>
      </c>
      <c r="AU20" s="29">
        <f t="shared" si="29"/>
        <v>5</v>
      </c>
      <c r="AV20" s="29">
        <f t="shared" si="29"/>
        <v>5</v>
      </c>
      <c r="AW20" s="29">
        <f t="shared" si="29"/>
        <v>5</v>
      </c>
      <c r="AX20" s="29">
        <f t="shared" si="29"/>
        <v>5</v>
      </c>
      <c r="AY20" s="29">
        <f t="shared" si="29"/>
        <v>5</v>
      </c>
      <c r="AZ20" s="29">
        <f t="shared" si="29"/>
        <v>5</v>
      </c>
      <c r="BA20" s="29">
        <f t="shared" si="29"/>
        <v>5</v>
      </c>
      <c r="BB20" s="29">
        <f t="shared" si="29"/>
        <v>5</v>
      </c>
      <c r="BC20" s="29">
        <f t="shared" si="29"/>
        <v>5</v>
      </c>
      <c r="BD20" s="29">
        <f t="shared" si="29"/>
        <v>5</v>
      </c>
      <c r="BE20" s="29">
        <f t="shared" si="29"/>
        <v>5</v>
      </c>
      <c r="BF20" s="29">
        <f t="shared" ref="BF20:BY20" si="30">BF18-BF12</f>
        <v>5</v>
      </c>
      <c r="BG20" s="29">
        <f t="shared" si="30"/>
        <v>5</v>
      </c>
      <c r="BH20" s="29">
        <f t="shared" si="30"/>
        <v>5</v>
      </c>
      <c r="BI20" s="29">
        <f t="shared" si="30"/>
        <v>5</v>
      </c>
      <c r="BJ20" s="29">
        <f t="shared" si="30"/>
        <v>5</v>
      </c>
      <c r="BK20" s="29">
        <f t="shared" si="30"/>
        <v>5</v>
      </c>
      <c r="BL20" s="29">
        <f t="shared" si="30"/>
        <v>5</v>
      </c>
      <c r="BM20" s="29">
        <f t="shared" si="30"/>
        <v>5</v>
      </c>
      <c r="BN20" s="29">
        <f t="shared" si="30"/>
        <v>5</v>
      </c>
      <c r="BO20" s="29">
        <f t="shared" si="30"/>
        <v>5</v>
      </c>
      <c r="BP20" s="29">
        <f t="shared" si="30"/>
        <v>5</v>
      </c>
      <c r="BQ20" s="29">
        <f t="shared" si="30"/>
        <v>5</v>
      </c>
      <c r="BR20" s="29">
        <f t="shared" si="30"/>
        <v>5</v>
      </c>
      <c r="BS20" s="29">
        <f t="shared" si="30"/>
        <v>5</v>
      </c>
      <c r="BT20" s="29">
        <f t="shared" si="30"/>
        <v>5</v>
      </c>
      <c r="BU20" s="29">
        <f t="shared" si="30"/>
        <v>5</v>
      </c>
      <c r="BV20" s="29">
        <f t="shared" si="30"/>
        <v>5</v>
      </c>
      <c r="BW20" s="29">
        <f t="shared" si="30"/>
        <v>5</v>
      </c>
      <c r="BX20" s="29">
        <f t="shared" si="30"/>
        <v>5</v>
      </c>
      <c r="BY20" s="29">
        <f t="shared" si="30"/>
        <v>5</v>
      </c>
      <c r="BZ20" s="29">
        <f t="shared" ref="BZ20:CC20" si="31">BZ18-BZ12</f>
        <v>5</v>
      </c>
      <c r="CA20" s="29">
        <f t="shared" si="31"/>
        <v>5</v>
      </c>
      <c r="CB20" s="29">
        <f t="shared" si="31"/>
        <v>5</v>
      </c>
      <c r="CC20" s="29">
        <f t="shared" si="31"/>
        <v>5</v>
      </c>
      <c r="CD20" s="29">
        <f t="shared" ref="CD20:CO20" si="32">CD18-CD12</f>
        <v>5</v>
      </c>
      <c r="CE20" s="29">
        <f t="shared" si="32"/>
        <v>5</v>
      </c>
      <c r="CF20" s="29">
        <f t="shared" si="32"/>
        <v>5</v>
      </c>
      <c r="CG20" s="29">
        <f t="shared" si="32"/>
        <v>5</v>
      </c>
      <c r="CH20" s="29">
        <f t="shared" si="32"/>
        <v>5</v>
      </c>
      <c r="CI20" s="29">
        <f t="shared" si="32"/>
        <v>5</v>
      </c>
      <c r="CJ20" s="29">
        <f t="shared" si="32"/>
        <v>5</v>
      </c>
      <c r="CK20" s="29">
        <f t="shared" si="32"/>
        <v>5</v>
      </c>
      <c r="CL20" s="29">
        <f t="shared" si="32"/>
        <v>5</v>
      </c>
      <c r="CM20" s="29">
        <f t="shared" si="32"/>
        <v>5</v>
      </c>
      <c r="CN20" s="29">
        <f t="shared" si="32"/>
        <v>5</v>
      </c>
      <c r="CO20" s="29">
        <f t="shared" si="32"/>
        <v>5</v>
      </c>
    </row>
    <row r="21" spans="1:93" ht="18.75" customHeight="1" x14ac:dyDescent="0.15">
      <c r="A21" s="3">
        <v>16</v>
      </c>
      <c r="B21" s="7">
        <v>16</v>
      </c>
      <c r="C21" s="7">
        <v>74</v>
      </c>
      <c r="D21" s="7">
        <v>-10</v>
      </c>
      <c r="E21" s="8">
        <v>0.35471460610212346</v>
      </c>
      <c r="F21" s="8">
        <v>5.1586880640614821</v>
      </c>
      <c r="G21" s="7"/>
      <c r="H21" s="7"/>
      <c r="I21" s="3">
        <f t="shared" si="0"/>
        <v>0</v>
      </c>
      <c r="O21" s="17" t="s">
        <v>15</v>
      </c>
      <c r="P21" s="26">
        <v>1</v>
      </c>
      <c r="Q21" s="3" t="s">
        <v>41</v>
      </c>
      <c r="R21" s="29">
        <f t="shared" ref="R21:AW21" si="33">LOOKUP(R5,$B$6:$B$105,$E$6:$E$105)</f>
        <v>0</v>
      </c>
      <c r="S21" s="29">
        <f t="shared" si="33"/>
        <v>4.3594008549496591E-2</v>
      </c>
      <c r="T21" s="29">
        <f t="shared" si="33"/>
        <v>9.2382217535941516E-2</v>
      </c>
      <c r="U21" s="29">
        <f t="shared" si="33"/>
        <v>0.14008344782458881</v>
      </c>
      <c r="V21" s="29">
        <f t="shared" si="33"/>
        <v>0.1860708102116207</v>
      </c>
      <c r="W21" s="29">
        <f t="shared" si="33"/>
        <v>0.22981138901099832</v>
      </c>
      <c r="X21" s="29">
        <f t="shared" si="33"/>
        <v>0.27506158350575005</v>
      </c>
      <c r="Y21" s="29">
        <f t="shared" si="33"/>
        <v>0.31960649717085943</v>
      </c>
      <c r="Z21" s="29">
        <f t="shared" si="33"/>
        <v>0.35792551925280514</v>
      </c>
      <c r="AA21" s="29">
        <f t="shared" si="33"/>
        <v>0.38906912846455827</v>
      </c>
      <c r="AB21" s="29">
        <f t="shared" si="33"/>
        <v>0.41230137626909785</v>
      </c>
      <c r="AC21" s="29">
        <f t="shared" si="33"/>
        <v>0.42711602164292717</v>
      </c>
      <c r="AD21" s="29">
        <f t="shared" si="33"/>
        <v>0.43161819292445336</v>
      </c>
      <c r="AE21" s="29">
        <f t="shared" si="33"/>
        <v>0.42281868683054863</v>
      </c>
      <c r="AF21" s="29">
        <f t="shared" si="33"/>
        <v>0.39695749888788723</v>
      </c>
      <c r="AG21" s="29">
        <f t="shared" si="33"/>
        <v>0.35471460610212346</v>
      </c>
      <c r="AH21" s="29">
        <f t="shared" si="33"/>
        <v>0.29613292403527275</v>
      </c>
      <c r="AI21" s="29">
        <f t="shared" si="33"/>
        <v>0.22162493884225054</v>
      </c>
      <c r="AJ21" s="29">
        <f t="shared" si="33"/>
        <v>0.13224105712393516</v>
      </c>
      <c r="AK21" s="29">
        <f t="shared" si="33"/>
        <v>0</v>
      </c>
      <c r="AL21" s="29">
        <f t="shared" si="33"/>
        <v>6.8507023700321674E-3</v>
      </c>
      <c r="AM21" s="29">
        <f t="shared" si="33"/>
        <v>1.4352390393193876E-2</v>
      </c>
      <c r="AN21" s="29">
        <f t="shared" si="33"/>
        <v>2.0951226833180733E-2</v>
      </c>
      <c r="AO21" s="29">
        <f t="shared" si="33"/>
        <v>2.6229834993513914E-2</v>
      </c>
      <c r="AP21" s="29">
        <f t="shared" si="33"/>
        <v>2.9718101876439838E-2</v>
      </c>
      <c r="AQ21" s="29">
        <f t="shared" si="33"/>
        <v>3.1066525230339388E-2</v>
      </c>
      <c r="AR21" s="29">
        <f t="shared" si="33"/>
        <v>2.8766982855437818E-2</v>
      </c>
      <c r="AS21" s="29">
        <f t="shared" si="33"/>
        <v>2.1807482572593139E-2</v>
      </c>
      <c r="AT21" s="29">
        <f t="shared" si="33"/>
        <v>9.7059602421285928E-3</v>
      </c>
      <c r="AU21" s="29">
        <f t="shared" si="33"/>
        <v>-8.0252259178793181E-3</v>
      </c>
      <c r="AV21" s="29">
        <f t="shared" si="33"/>
        <v>-3.191262873530798E-2</v>
      </c>
      <c r="AW21" s="29">
        <f t="shared" si="33"/>
        <v>-6.8826981269427781E-2</v>
      </c>
      <c r="AX21" s="29">
        <f t="shared" ref="AX21:CC21" si="34">LOOKUP(AX5,$B$6:$B$105,$E$6:$E$105)</f>
        <v>-0.11522021602131383</v>
      </c>
      <c r="AY21" s="29">
        <f t="shared" si="34"/>
        <v>-0.17597387178199003</v>
      </c>
      <c r="AZ21" s="29">
        <f t="shared" si="34"/>
        <v>-0.24746572915732851</v>
      </c>
      <c r="BA21" s="29">
        <f t="shared" si="34"/>
        <v>-0.32919045881011627</v>
      </c>
      <c r="BB21" s="29">
        <f t="shared" si="34"/>
        <v>-0.42047257888043277</v>
      </c>
      <c r="BC21" s="29">
        <f t="shared" si="34"/>
        <v>-0.52092025767706596</v>
      </c>
      <c r="BD21" s="29">
        <f t="shared" si="34"/>
        <v>0</v>
      </c>
      <c r="BE21" s="29">
        <f t="shared" si="34"/>
        <v>-2.917001501432585E-2</v>
      </c>
      <c r="BF21" s="29">
        <f t="shared" si="34"/>
        <v>-6.2749662833170058E-2</v>
      </c>
      <c r="BG21" s="29">
        <f t="shared" si="34"/>
        <v>-9.6861102110666022E-2</v>
      </c>
      <c r="BH21" s="29">
        <f t="shared" si="34"/>
        <v>-0.13177499273858559</v>
      </c>
      <c r="BI21" s="29">
        <f t="shared" si="34"/>
        <v>-0.16775207833031797</v>
      </c>
      <c r="BJ21" s="29">
        <f t="shared" si="34"/>
        <v>-0.20978971160343732</v>
      </c>
      <c r="BK21" s="29">
        <f t="shared" si="34"/>
        <v>-0.25879082122663466</v>
      </c>
      <c r="BL21" s="29">
        <f t="shared" si="34"/>
        <v>-0.31055323766748755</v>
      </c>
      <c r="BM21" s="29">
        <f t="shared" si="34"/>
        <v>-0.36536892729238529</v>
      </c>
      <c r="BN21" s="29">
        <f t="shared" si="34"/>
        <v>-0.423464982314813</v>
      </c>
      <c r="BO21" s="29">
        <f t="shared" si="34"/>
        <v>-0.48498308604284485</v>
      </c>
      <c r="BP21" s="29">
        <f t="shared" si="34"/>
        <v>-0.56334221299175702</v>
      </c>
      <c r="BQ21" s="29">
        <f t="shared" si="34"/>
        <v>-0.64658073702583641</v>
      </c>
      <c r="BR21" s="29">
        <f t="shared" si="34"/>
        <v>-0.74193489679035418</v>
      </c>
      <c r="BS21" s="29">
        <f t="shared" si="34"/>
        <v>-0.84217435017256614</v>
      </c>
      <c r="BT21" s="29">
        <f t="shared" si="34"/>
        <v>-0.94657852987519853</v>
      </c>
      <c r="BU21" s="29">
        <f t="shared" si="34"/>
        <v>-1.0542671677964968</v>
      </c>
      <c r="BV21" s="29">
        <f t="shared" si="34"/>
        <v>-1.164260566317181</v>
      </c>
      <c r="BW21" s="29">
        <f t="shared" si="34"/>
        <v>0</v>
      </c>
      <c r="BX21" s="29">
        <f t="shared" si="34"/>
        <v>-6.5320130781595098E-2</v>
      </c>
      <c r="BY21" s="29">
        <f t="shared" si="34"/>
        <v>-0.14013068685697358</v>
      </c>
      <c r="BZ21" s="29">
        <f t="shared" si="34"/>
        <v>-0.21509451001804195</v>
      </c>
      <c r="CA21" s="29">
        <f t="shared" si="34"/>
        <v>-0.29033327900003847</v>
      </c>
      <c r="CB21" s="29">
        <f t="shared" si="34"/>
        <v>-0.36589822281082024</v>
      </c>
      <c r="CC21" s="29">
        <f t="shared" si="34"/>
        <v>-0.45145108193155709</v>
      </c>
      <c r="CD21" s="29">
        <f t="shared" ref="CD21:CO21" si="35">LOOKUP(CD5,$B$6:$B$105,$E$6:$E$105)</f>
        <v>-0.54727269812541768</v>
      </c>
      <c r="CE21" s="29">
        <f t="shared" si="35"/>
        <v>-0.64392917177298747</v>
      </c>
      <c r="CF21" s="29">
        <f t="shared" si="35"/>
        <v>-0.74153146816751458</v>
      </c>
      <c r="CG21" s="29">
        <f t="shared" si="35"/>
        <v>-0.84002974293807342</v>
      </c>
      <c r="CH21" s="29">
        <f t="shared" si="35"/>
        <v>-0.93920019481649075</v>
      </c>
      <c r="CI21" s="29">
        <f t="shared" si="35"/>
        <v>-1.058989796902511</v>
      </c>
      <c r="CJ21" s="29">
        <f t="shared" si="35"/>
        <v>-1.1790052454976505</v>
      </c>
      <c r="CK21" s="29">
        <f t="shared" si="35"/>
        <v>-1.3088599536499141</v>
      </c>
      <c r="CL21" s="29">
        <f t="shared" si="35"/>
        <v>-1.4377008370596267</v>
      </c>
      <c r="CM21" s="29">
        <f t="shared" si="35"/>
        <v>-1.5646165225496116</v>
      </c>
      <c r="CN21" s="29">
        <f t="shared" si="35"/>
        <v>-1.6885121831171097</v>
      </c>
      <c r="CO21" s="29">
        <f t="shared" si="35"/>
        <v>-1.8077792362607417</v>
      </c>
    </row>
    <row r="22" spans="1:93" ht="18.75" customHeight="1" x14ac:dyDescent="0.15">
      <c r="A22" s="3">
        <v>17</v>
      </c>
      <c r="B22" s="7">
        <v>17</v>
      </c>
      <c r="C22" s="7">
        <v>80.5</v>
      </c>
      <c r="D22" s="7">
        <v>-10</v>
      </c>
      <c r="E22" s="8">
        <v>0.29613292403527275</v>
      </c>
      <c r="F22" s="8">
        <v>5.9648356565663505</v>
      </c>
      <c r="G22" s="7"/>
      <c r="H22" s="7"/>
      <c r="I22" s="3">
        <f t="shared" si="0"/>
        <v>0</v>
      </c>
      <c r="O22" s="20"/>
      <c r="P22" s="23"/>
      <c r="Q22" s="3" t="s">
        <v>42</v>
      </c>
      <c r="R22" s="29">
        <f t="shared" ref="R22:AW22" si="36">LOOKUP(R5,$B$6:$B$105,$F$6:$F$105)</f>
        <v>7.1110040121056973E-3</v>
      </c>
      <c r="S22" s="29">
        <f t="shared" si="36"/>
        <v>2.025315834462366E-2</v>
      </c>
      <c r="T22" s="29">
        <f t="shared" si="36"/>
        <v>6.7306808613250835E-2</v>
      </c>
      <c r="U22" s="29">
        <f t="shared" si="36"/>
        <v>0.14825337536751312</v>
      </c>
      <c r="V22" s="29">
        <f t="shared" si="36"/>
        <v>0.26276409663231948</v>
      </c>
      <c r="W22" s="29">
        <f t="shared" si="36"/>
        <v>0.41035709196430636</v>
      </c>
      <c r="X22" s="29">
        <f t="shared" si="36"/>
        <v>0.61504840580888775</v>
      </c>
      <c r="Y22" s="29">
        <f t="shared" si="36"/>
        <v>0.88892758434274943</v>
      </c>
      <c r="Z22" s="29">
        <f t="shared" si="36"/>
        <v>1.2098695445182239</v>
      </c>
      <c r="AA22" s="29">
        <f t="shared" si="36"/>
        <v>1.5757891069929459</v>
      </c>
      <c r="AB22" s="29">
        <f t="shared" si="36"/>
        <v>1.9842790432651995</v>
      </c>
      <c r="AC22" s="29">
        <f t="shared" si="36"/>
        <v>2.4326657594815688</v>
      </c>
      <c r="AD22" s="29">
        <f t="shared" si="36"/>
        <v>3.0189074427892102</v>
      </c>
      <c r="AE22" s="29">
        <f t="shared" si="36"/>
        <v>3.6523958613586989</v>
      </c>
      <c r="AF22" s="29">
        <f t="shared" si="36"/>
        <v>4.3851896355285893</v>
      </c>
      <c r="AG22" s="29">
        <f t="shared" si="36"/>
        <v>5.1586880640614821</v>
      </c>
      <c r="AH22" s="29">
        <f t="shared" si="36"/>
        <v>5.9648356565663505</v>
      </c>
      <c r="AI22" s="29">
        <f t="shared" si="36"/>
        <v>6.7952002021341062</v>
      </c>
      <c r="AJ22" s="29">
        <f t="shared" si="36"/>
        <v>7.6410448322586921</v>
      </c>
      <c r="AK22" s="29">
        <f t="shared" si="36"/>
        <v>-4.0027809793937146E-3</v>
      </c>
      <c r="AL22" s="29">
        <f t="shared" si="36"/>
        <v>9.0656456543487009E-3</v>
      </c>
      <c r="AM22" s="29">
        <f t="shared" si="36"/>
        <v>5.5798291110484621E-2</v>
      </c>
      <c r="AN22" s="29">
        <f t="shared" si="36"/>
        <v>0.13617197263719172</v>
      </c>
      <c r="AO22" s="29">
        <f t="shared" si="36"/>
        <v>0.24988256759344754</v>
      </c>
      <c r="AP22" s="29">
        <f t="shared" si="36"/>
        <v>0.39648866787496895</v>
      </c>
      <c r="AQ22" s="29">
        <f t="shared" si="36"/>
        <v>0.59987065369195003</v>
      </c>
      <c r="AR22" s="29">
        <f t="shared" si="36"/>
        <v>0.87202746794333608</v>
      </c>
      <c r="AS22" s="29">
        <f t="shared" si="36"/>
        <v>1.1910203388895533</v>
      </c>
      <c r="AT22" s="29">
        <f t="shared" si="36"/>
        <v>1.5548539886553079</v>
      </c>
      <c r="AU22" s="29">
        <f t="shared" si="36"/>
        <v>1.9611893732417813</v>
      </c>
      <c r="AV22" s="29">
        <f t="shared" si="36"/>
        <v>2.4075289316677404</v>
      </c>
      <c r="AW22" s="29">
        <f t="shared" si="36"/>
        <v>2.9913888654839509</v>
      </c>
      <c r="AX22" s="29">
        <f t="shared" ref="AX22:CC22" si="37">LOOKUP(AX5,$B$6:$B$105,$F$6:$F$105)</f>
        <v>3.6227758365411082</v>
      </c>
      <c r="AY22" s="29">
        <f t="shared" si="37"/>
        <v>4.3536592256446607</v>
      </c>
      <c r="AZ22" s="29">
        <f t="shared" si="37"/>
        <v>5.1258088005353226</v>
      </c>
      <c r="BA22" s="29">
        <f t="shared" si="37"/>
        <v>5.9312872035465043</v>
      </c>
      <c r="BB22" s="29">
        <f t="shared" si="37"/>
        <v>6.7617793519459761</v>
      </c>
      <c r="BC22" s="29">
        <f t="shared" si="37"/>
        <v>7.608850358366019</v>
      </c>
      <c r="BD22" s="29">
        <f t="shared" si="37"/>
        <v>0</v>
      </c>
      <c r="BE22" s="29">
        <f t="shared" si="37"/>
        <v>1.2909373881880942E-2</v>
      </c>
      <c r="BF22" s="29">
        <f t="shared" si="37"/>
        <v>5.9209047212430865E-2</v>
      </c>
      <c r="BG22" s="29">
        <f t="shared" si="37"/>
        <v>0.13891125826616293</v>
      </c>
      <c r="BH22" s="29">
        <f t="shared" si="37"/>
        <v>0.25168007316917357</v>
      </c>
      <c r="BI22" s="29">
        <f t="shared" si="37"/>
        <v>0.3970652477445557</v>
      </c>
      <c r="BJ22" s="29">
        <f t="shared" si="37"/>
        <v>0.59874322752803755</v>
      </c>
      <c r="BK22" s="29">
        <f t="shared" si="37"/>
        <v>0.86874294457755064</v>
      </c>
      <c r="BL22" s="29">
        <f t="shared" si="37"/>
        <v>1.1853320484736307</v>
      </c>
      <c r="BM22" s="29">
        <f t="shared" si="37"/>
        <v>1.5465286754951253</v>
      </c>
      <c r="BN22" s="29">
        <f t="shared" si="37"/>
        <v>1.9501543143851359</v>
      </c>
      <c r="BO22" s="29">
        <f t="shared" si="37"/>
        <v>2.3936705368481661</v>
      </c>
      <c r="BP22" s="29">
        <f t="shared" si="37"/>
        <v>2.9741918138452843</v>
      </c>
      <c r="BQ22" s="29">
        <f t="shared" si="37"/>
        <v>3.6024743162996997</v>
      </c>
      <c r="BR22" s="29">
        <f t="shared" si="37"/>
        <v>4.3302532949016284</v>
      </c>
      <c r="BS22" s="29">
        <f t="shared" si="37"/>
        <v>5.0998220665404084</v>
      </c>
      <c r="BT22" s="29">
        <f t="shared" si="37"/>
        <v>5.9032910583430231</v>
      </c>
      <c r="BU22" s="29">
        <f t="shared" si="37"/>
        <v>6.7325470770697029</v>
      </c>
      <c r="BV22" s="29">
        <f t="shared" si="37"/>
        <v>7.5794723693655586</v>
      </c>
      <c r="BW22" s="29">
        <f t="shared" si="37"/>
        <v>1.9226380845923697E-2</v>
      </c>
      <c r="BX22" s="29">
        <f t="shared" si="37"/>
        <v>3.2047216205705456E-2</v>
      </c>
      <c r="BY22" s="29">
        <f t="shared" si="37"/>
        <v>7.7879722261851123E-2</v>
      </c>
      <c r="BZ22" s="29">
        <f t="shared" si="37"/>
        <v>0.15670100167602011</v>
      </c>
      <c r="CA22" s="29">
        <f t="shared" si="37"/>
        <v>0.26824184028104808</v>
      </c>
      <c r="CB22" s="29">
        <f t="shared" si="37"/>
        <v>0.41211254388980489</v>
      </c>
      <c r="CC22" s="29">
        <f t="shared" si="37"/>
        <v>0.61179006530667812</v>
      </c>
      <c r="CD22" s="29">
        <f t="shared" ref="CD22:CO22" si="38">LOOKUP(CD5,$B$6:$B$105,$F$6:$F$105)</f>
        <v>0.87911881229042665</v>
      </c>
      <c r="CE22" s="29">
        <f t="shared" si="38"/>
        <v>1.1926584167191037</v>
      </c>
      <c r="CF22" s="29">
        <f t="shared" si="38"/>
        <v>1.5505541821450493</v>
      </c>
      <c r="CG22" s="29">
        <f t="shared" si="38"/>
        <v>1.9506247752788579</v>
      </c>
      <c r="CH22" s="29">
        <f t="shared" si="38"/>
        <v>2.3905625777627795</v>
      </c>
      <c r="CI22" s="29">
        <f t="shared" si="38"/>
        <v>2.9667195493245533</v>
      </c>
      <c r="CJ22" s="29">
        <f t="shared" si="38"/>
        <v>3.5906819628980839</v>
      </c>
      <c r="CK22" s="29">
        <f t="shared" si="38"/>
        <v>4.314100387970516</v>
      </c>
      <c r="CL22" s="29">
        <f t="shared" si="38"/>
        <v>5.0796873202844877</v>
      </c>
      <c r="CM22" s="29">
        <f t="shared" si="38"/>
        <v>5.8797594808099918</v>
      </c>
      <c r="CN22" s="29">
        <f t="shared" si="38"/>
        <v>6.7062137561065098</v>
      </c>
      <c r="CO22" s="29">
        <f t="shared" si="38"/>
        <v>7.550923709718151</v>
      </c>
    </row>
    <row r="23" spans="1:93" ht="18.75" customHeight="1" x14ac:dyDescent="0.15">
      <c r="A23" s="3">
        <v>18</v>
      </c>
      <c r="B23" s="7">
        <v>18</v>
      </c>
      <c r="C23" s="7">
        <v>87</v>
      </c>
      <c r="D23" s="7">
        <v>-10</v>
      </c>
      <c r="E23" s="8">
        <v>0.22162493884225054</v>
      </c>
      <c r="F23" s="8">
        <v>6.7952002021341062</v>
      </c>
      <c r="G23" s="7"/>
      <c r="H23" s="7"/>
      <c r="I23" s="3">
        <f t="shared" si="0"/>
        <v>0</v>
      </c>
      <c r="O23" s="20"/>
      <c r="P23" s="26">
        <v>2</v>
      </c>
      <c r="Q23" s="3" t="s">
        <v>43</v>
      </c>
      <c r="R23" s="29">
        <f t="shared" ref="R23:AW23" si="39">LOOKUP(R6,$B$6:$B$105,$E$6:$E$105)</f>
        <v>4.3594008549496591E-2</v>
      </c>
      <c r="S23" s="29">
        <f t="shared" si="39"/>
        <v>9.2382217535941516E-2</v>
      </c>
      <c r="T23" s="29">
        <f t="shared" si="39"/>
        <v>0.14008344782458881</v>
      </c>
      <c r="U23" s="29">
        <f t="shared" si="39"/>
        <v>0.1860708102116207</v>
      </c>
      <c r="V23" s="29">
        <f t="shared" si="39"/>
        <v>0.22981138901099832</v>
      </c>
      <c r="W23" s="29">
        <f t="shared" si="39"/>
        <v>0.27506158350575005</v>
      </c>
      <c r="X23" s="29">
        <f t="shared" si="39"/>
        <v>0.31960649717085943</v>
      </c>
      <c r="Y23" s="29">
        <f t="shared" si="39"/>
        <v>0.35792551925280514</v>
      </c>
      <c r="Z23" s="29">
        <f t="shared" si="39"/>
        <v>0.38906912846455827</v>
      </c>
      <c r="AA23" s="29">
        <f t="shared" si="39"/>
        <v>0.41230137626909785</v>
      </c>
      <c r="AB23" s="29">
        <f t="shared" si="39"/>
        <v>0.42711602164292717</v>
      </c>
      <c r="AC23" s="29">
        <f t="shared" si="39"/>
        <v>0.43161819292445336</v>
      </c>
      <c r="AD23" s="29">
        <f t="shared" si="39"/>
        <v>0.42281868683054863</v>
      </c>
      <c r="AE23" s="29">
        <f t="shared" si="39"/>
        <v>0.39695749888788723</v>
      </c>
      <c r="AF23" s="29">
        <f t="shared" si="39"/>
        <v>0.35471460610212346</v>
      </c>
      <c r="AG23" s="29">
        <f t="shared" si="39"/>
        <v>0.29613292403527275</v>
      </c>
      <c r="AH23" s="29">
        <f t="shared" si="39"/>
        <v>0.22162493884225054</v>
      </c>
      <c r="AI23" s="29">
        <f t="shared" si="39"/>
        <v>0.13224105712393516</v>
      </c>
      <c r="AJ23" s="29">
        <f t="shared" si="39"/>
        <v>2.8587046998219481E-2</v>
      </c>
      <c r="AK23" s="29">
        <f t="shared" si="39"/>
        <v>6.8507023700321674E-3</v>
      </c>
      <c r="AL23" s="29">
        <f t="shared" si="39"/>
        <v>1.4352390393193876E-2</v>
      </c>
      <c r="AM23" s="29">
        <f t="shared" si="39"/>
        <v>2.0951226833180733E-2</v>
      </c>
      <c r="AN23" s="29">
        <f t="shared" si="39"/>
        <v>2.6229834993513914E-2</v>
      </c>
      <c r="AO23" s="29">
        <f t="shared" si="39"/>
        <v>2.9718101876439838E-2</v>
      </c>
      <c r="AP23" s="29">
        <f t="shared" si="39"/>
        <v>3.1066525230339388E-2</v>
      </c>
      <c r="AQ23" s="29">
        <f t="shared" si="39"/>
        <v>2.8766982855437818E-2</v>
      </c>
      <c r="AR23" s="29">
        <f t="shared" si="39"/>
        <v>2.1807482572593139E-2</v>
      </c>
      <c r="AS23" s="29">
        <f t="shared" si="39"/>
        <v>9.7059602421285928E-3</v>
      </c>
      <c r="AT23" s="29">
        <f t="shared" si="39"/>
        <v>-8.0252259178793181E-3</v>
      </c>
      <c r="AU23" s="29">
        <f t="shared" si="39"/>
        <v>-3.191262873530798E-2</v>
      </c>
      <c r="AV23" s="29">
        <f t="shared" si="39"/>
        <v>-6.8826981269427781E-2</v>
      </c>
      <c r="AW23" s="29">
        <f t="shared" si="39"/>
        <v>-0.11522021602131383</v>
      </c>
      <c r="AX23" s="29">
        <f t="shared" ref="AX23:CC23" si="40">LOOKUP(AX6,$B$6:$B$105,$E$6:$E$105)</f>
        <v>-0.17597387178199003</v>
      </c>
      <c r="AY23" s="29">
        <f t="shared" si="40"/>
        <v>-0.24746572915732851</v>
      </c>
      <c r="AZ23" s="29">
        <f t="shared" si="40"/>
        <v>-0.32919045881011627</v>
      </c>
      <c r="BA23" s="29">
        <f t="shared" si="40"/>
        <v>-0.42047257888043277</v>
      </c>
      <c r="BB23" s="29">
        <f t="shared" si="40"/>
        <v>-0.52092025767706596</v>
      </c>
      <c r="BC23" s="29">
        <f t="shared" si="40"/>
        <v>-0.62854909156811012</v>
      </c>
      <c r="BD23" s="29">
        <f t="shared" si="40"/>
        <v>-2.917001501432585E-2</v>
      </c>
      <c r="BE23" s="29">
        <f t="shared" si="40"/>
        <v>-6.2749662833170058E-2</v>
      </c>
      <c r="BF23" s="29">
        <f t="shared" si="40"/>
        <v>-9.6861102110666022E-2</v>
      </c>
      <c r="BG23" s="29">
        <f t="shared" si="40"/>
        <v>-0.13177499273858559</v>
      </c>
      <c r="BH23" s="29">
        <f t="shared" si="40"/>
        <v>-0.16775207833031797</v>
      </c>
      <c r="BI23" s="29">
        <f t="shared" si="40"/>
        <v>-0.20978971160343732</v>
      </c>
      <c r="BJ23" s="29">
        <f t="shared" si="40"/>
        <v>-0.25879082122663466</v>
      </c>
      <c r="BK23" s="29">
        <f t="shared" si="40"/>
        <v>-0.31055323766748755</v>
      </c>
      <c r="BL23" s="29">
        <f t="shared" si="40"/>
        <v>-0.36536892729238529</v>
      </c>
      <c r="BM23" s="29">
        <f t="shared" si="40"/>
        <v>-0.423464982314813</v>
      </c>
      <c r="BN23" s="29">
        <f t="shared" si="40"/>
        <v>-0.48498308604284485</v>
      </c>
      <c r="BO23" s="29">
        <f t="shared" si="40"/>
        <v>-0.56334221299175702</v>
      </c>
      <c r="BP23" s="29">
        <f t="shared" si="40"/>
        <v>-0.64658073702583641</v>
      </c>
      <c r="BQ23" s="29">
        <f t="shared" si="40"/>
        <v>-0.74193489679035418</v>
      </c>
      <c r="BR23" s="29">
        <f t="shared" si="40"/>
        <v>-0.84217435017256614</v>
      </c>
      <c r="BS23" s="29">
        <f t="shared" si="40"/>
        <v>-0.94657852987519853</v>
      </c>
      <c r="BT23" s="29">
        <f t="shared" si="40"/>
        <v>-1.0542671677964968</v>
      </c>
      <c r="BU23" s="29">
        <f t="shared" si="40"/>
        <v>-1.164260566317181</v>
      </c>
      <c r="BV23" s="29">
        <f t="shared" si="40"/>
        <v>-1.2750802007922613</v>
      </c>
      <c r="BW23" s="29">
        <f t="shared" si="40"/>
        <v>-6.5320130781595098E-2</v>
      </c>
      <c r="BX23" s="29">
        <f t="shared" si="40"/>
        <v>-0.14013068685697358</v>
      </c>
      <c r="BY23" s="29">
        <f t="shared" si="40"/>
        <v>-0.21509451001804195</v>
      </c>
      <c r="BZ23" s="29">
        <f t="shared" si="40"/>
        <v>-0.29033327900003847</v>
      </c>
      <c r="CA23" s="29">
        <f t="shared" si="40"/>
        <v>-0.36589822281082024</v>
      </c>
      <c r="CB23" s="29">
        <f t="shared" si="40"/>
        <v>-0.45145108193155709</v>
      </c>
      <c r="CC23" s="29">
        <f t="shared" si="40"/>
        <v>-0.54727269812541768</v>
      </c>
      <c r="CD23" s="29">
        <f t="shared" ref="CD23:CO23" si="41">LOOKUP(CD6,$B$6:$B$105,$E$6:$E$105)</f>
        <v>-0.64392917177298747</v>
      </c>
      <c r="CE23" s="29">
        <f t="shared" si="41"/>
        <v>-0.74153146816751458</v>
      </c>
      <c r="CF23" s="29">
        <f t="shared" si="41"/>
        <v>-0.84002974293807342</v>
      </c>
      <c r="CG23" s="29">
        <f t="shared" si="41"/>
        <v>-0.93920019481649075</v>
      </c>
      <c r="CH23" s="29">
        <f t="shared" si="41"/>
        <v>-1.058989796902511</v>
      </c>
      <c r="CI23" s="29">
        <f t="shared" si="41"/>
        <v>-1.1790052454976505</v>
      </c>
      <c r="CJ23" s="29">
        <f t="shared" si="41"/>
        <v>-1.3088599536499141</v>
      </c>
      <c r="CK23" s="29">
        <f t="shared" si="41"/>
        <v>-1.4377008370596267</v>
      </c>
      <c r="CL23" s="29">
        <f t="shared" si="41"/>
        <v>-1.5646165225496116</v>
      </c>
      <c r="CM23" s="29">
        <f t="shared" si="41"/>
        <v>-1.6885121831171097</v>
      </c>
      <c r="CN23" s="29">
        <f t="shared" si="41"/>
        <v>-1.8077792362607417</v>
      </c>
      <c r="CO23" s="29">
        <f t="shared" si="41"/>
        <v>-1.9222522630105963</v>
      </c>
    </row>
    <row r="24" spans="1:93" ht="18.75" customHeight="1" x14ac:dyDescent="0.15">
      <c r="A24" s="3">
        <v>19</v>
      </c>
      <c r="B24" s="7">
        <v>19</v>
      </c>
      <c r="C24" s="7">
        <v>93.5</v>
      </c>
      <c r="D24" s="7">
        <v>-10</v>
      </c>
      <c r="E24" s="8">
        <v>0.13224105712393516</v>
      </c>
      <c r="F24" s="8">
        <v>7.6410448322586921</v>
      </c>
      <c r="G24" s="7"/>
      <c r="H24" s="7"/>
      <c r="I24" s="3">
        <f t="shared" si="0"/>
        <v>0</v>
      </c>
      <c r="O24" s="20"/>
      <c r="P24" s="23"/>
      <c r="Q24" s="3" t="s">
        <v>44</v>
      </c>
      <c r="R24" s="29">
        <f t="shared" ref="R24:AW24" si="42">LOOKUP(R6,$B$6:$B$105,$F$6:$F$105)</f>
        <v>2.025315834462366E-2</v>
      </c>
      <c r="S24" s="29">
        <f t="shared" si="42"/>
        <v>6.7306808613250835E-2</v>
      </c>
      <c r="T24" s="29">
        <f t="shared" si="42"/>
        <v>0.14825337536751312</v>
      </c>
      <c r="U24" s="29">
        <f t="shared" si="42"/>
        <v>0.26276409663231948</v>
      </c>
      <c r="V24" s="29">
        <f t="shared" si="42"/>
        <v>0.41035709196430636</v>
      </c>
      <c r="W24" s="29">
        <f t="shared" si="42"/>
        <v>0.61504840580888775</v>
      </c>
      <c r="X24" s="29">
        <f t="shared" si="42"/>
        <v>0.88892758434274943</v>
      </c>
      <c r="Y24" s="29">
        <f t="shared" si="42"/>
        <v>1.2098695445182239</v>
      </c>
      <c r="Z24" s="29">
        <f t="shared" si="42"/>
        <v>1.5757891069929459</v>
      </c>
      <c r="AA24" s="29">
        <f t="shared" si="42"/>
        <v>1.9842790432651995</v>
      </c>
      <c r="AB24" s="29">
        <f t="shared" si="42"/>
        <v>2.4326657594815688</v>
      </c>
      <c r="AC24" s="29">
        <f t="shared" si="42"/>
        <v>3.0189074427892102</v>
      </c>
      <c r="AD24" s="29">
        <f t="shared" si="42"/>
        <v>3.6523958613586989</v>
      </c>
      <c r="AE24" s="29">
        <f t="shared" si="42"/>
        <v>4.3851896355285893</v>
      </c>
      <c r="AF24" s="29">
        <f t="shared" si="42"/>
        <v>5.1586880640614821</v>
      </c>
      <c r="AG24" s="29">
        <f t="shared" si="42"/>
        <v>5.9648356565663505</v>
      </c>
      <c r="AH24" s="29">
        <f t="shared" si="42"/>
        <v>6.7952002021341062</v>
      </c>
      <c r="AI24" s="29">
        <f t="shared" si="42"/>
        <v>7.6410448322586921</v>
      </c>
      <c r="AJ24" s="29">
        <f t="shared" si="42"/>
        <v>8.4975733781359644</v>
      </c>
      <c r="AK24" s="29">
        <f t="shared" si="42"/>
        <v>9.0656456543487009E-3</v>
      </c>
      <c r="AL24" s="29">
        <f t="shared" si="42"/>
        <v>5.5798291110484621E-2</v>
      </c>
      <c r="AM24" s="29">
        <f t="shared" si="42"/>
        <v>0.13617197263719172</v>
      </c>
      <c r="AN24" s="29">
        <f t="shared" si="42"/>
        <v>0.24988256759344754</v>
      </c>
      <c r="AO24" s="29">
        <f t="shared" si="42"/>
        <v>0.39648866787496895</v>
      </c>
      <c r="AP24" s="29">
        <f t="shared" si="42"/>
        <v>0.59987065369195003</v>
      </c>
      <c r="AQ24" s="29">
        <f t="shared" si="42"/>
        <v>0.87202746794333608</v>
      </c>
      <c r="AR24" s="29">
        <f t="shared" si="42"/>
        <v>1.1910203388895533</v>
      </c>
      <c r="AS24" s="29">
        <f t="shared" si="42"/>
        <v>1.5548539886553079</v>
      </c>
      <c r="AT24" s="29">
        <f t="shared" si="42"/>
        <v>1.9611893732417813</v>
      </c>
      <c r="AU24" s="29">
        <f t="shared" si="42"/>
        <v>2.4075289316677404</v>
      </c>
      <c r="AV24" s="29">
        <f t="shared" si="42"/>
        <v>2.9913888654839509</v>
      </c>
      <c r="AW24" s="29">
        <f t="shared" si="42"/>
        <v>3.6227758365411082</v>
      </c>
      <c r="AX24" s="29">
        <f t="shared" ref="AX24:CC24" si="43">LOOKUP(AX6,$B$6:$B$105,$F$6:$F$105)</f>
        <v>4.3536592256446607</v>
      </c>
      <c r="AY24" s="29">
        <f t="shared" si="43"/>
        <v>5.1258088005353226</v>
      </c>
      <c r="AZ24" s="29">
        <f t="shared" si="43"/>
        <v>5.9312872035465043</v>
      </c>
      <c r="BA24" s="29">
        <f t="shared" si="43"/>
        <v>6.7617793519459761</v>
      </c>
      <c r="BB24" s="29">
        <f t="shared" si="43"/>
        <v>7.608850358366019</v>
      </c>
      <c r="BC24" s="29">
        <f t="shared" si="43"/>
        <v>8.4639947452362083</v>
      </c>
      <c r="BD24" s="29">
        <f t="shared" si="43"/>
        <v>1.2909373881880942E-2</v>
      </c>
      <c r="BE24" s="29">
        <f t="shared" si="43"/>
        <v>5.9209047212430865E-2</v>
      </c>
      <c r="BF24" s="29">
        <f t="shared" si="43"/>
        <v>0.13891125826616293</v>
      </c>
      <c r="BG24" s="29">
        <f t="shared" si="43"/>
        <v>0.25168007316917357</v>
      </c>
      <c r="BH24" s="29">
        <f t="shared" si="43"/>
        <v>0.3970652477445557</v>
      </c>
      <c r="BI24" s="29">
        <f t="shared" si="43"/>
        <v>0.59874322752803755</v>
      </c>
      <c r="BJ24" s="29">
        <f t="shared" si="43"/>
        <v>0.86874294457755064</v>
      </c>
      <c r="BK24" s="29">
        <f t="shared" si="43"/>
        <v>1.1853320484736307</v>
      </c>
      <c r="BL24" s="29">
        <f t="shared" si="43"/>
        <v>1.5465286754951253</v>
      </c>
      <c r="BM24" s="29">
        <f t="shared" si="43"/>
        <v>1.9501543143851359</v>
      </c>
      <c r="BN24" s="29">
        <f t="shared" si="43"/>
        <v>2.3936705368481661</v>
      </c>
      <c r="BO24" s="29">
        <f t="shared" si="43"/>
        <v>2.9741918138452843</v>
      </c>
      <c r="BP24" s="29">
        <f t="shared" si="43"/>
        <v>3.6024743162996997</v>
      </c>
      <c r="BQ24" s="29">
        <f t="shared" si="43"/>
        <v>4.3302532949016284</v>
      </c>
      <c r="BR24" s="29">
        <f t="shared" si="43"/>
        <v>5.0998220665404084</v>
      </c>
      <c r="BS24" s="29">
        <f t="shared" si="43"/>
        <v>5.9032910583430231</v>
      </c>
      <c r="BT24" s="29">
        <f t="shared" si="43"/>
        <v>6.7325470770697029</v>
      </c>
      <c r="BU24" s="29">
        <f t="shared" si="43"/>
        <v>7.5794723693655586</v>
      </c>
      <c r="BV24" s="29">
        <f t="shared" si="43"/>
        <v>8.4324876149865684</v>
      </c>
      <c r="BW24" s="29">
        <f t="shared" si="43"/>
        <v>3.2047216205705456E-2</v>
      </c>
      <c r="BX24" s="29">
        <f t="shared" si="43"/>
        <v>7.7879722261851123E-2</v>
      </c>
      <c r="BY24" s="29">
        <f t="shared" si="43"/>
        <v>0.15670100167602011</v>
      </c>
      <c r="BZ24" s="29">
        <f t="shared" si="43"/>
        <v>0.26824184028104808</v>
      </c>
      <c r="CA24" s="29">
        <f t="shared" si="43"/>
        <v>0.41211254388980489</v>
      </c>
      <c r="CB24" s="29">
        <f t="shared" si="43"/>
        <v>0.61179006530667812</v>
      </c>
      <c r="CC24" s="29">
        <f t="shared" si="43"/>
        <v>0.87911881229042665</v>
      </c>
      <c r="CD24" s="29">
        <f t="shared" ref="CD24:CO24" si="44">LOOKUP(CD6,$B$6:$B$105,$F$6:$F$105)</f>
        <v>1.1926584167191037</v>
      </c>
      <c r="CE24" s="29">
        <f t="shared" si="44"/>
        <v>1.5505541821450493</v>
      </c>
      <c r="CF24" s="29">
        <f t="shared" si="44"/>
        <v>1.9506247752788579</v>
      </c>
      <c r="CG24" s="29">
        <f t="shared" si="44"/>
        <v>2.3905625777627795</v>
      </c>
      <c r="CH24" s="29">
        <f t="shared" si="44"/>
        <v>2.9667195493245533</v>
      </c>
      <c r="CI24" s="29">
        <f t="shared" si="44"/>
        <v>3.5906819628980839</v>
      </c>
      <c r="CJ24" s="29">
        <f t="shared" si="44"/>
        <v>4.314100387970516</v>
      </c>
      <c r="CK24" s="29">
        <f t="shared" si="44"/>
        <v>5.0796873202844877</v>
      </c>
      <c r="CL24" s="29">
        <f t="shared" si="44"/>
        <v>5.8797594808099918</v>
      </c>
      <c r="CM24" s="29">
        <f t="shared" si="44"/>
        <v>6.7062137561065098</v>
      </c>
      <c r="CN24" s="29">
        <f t="shared" si="44"/>
        <v>7.550923709718151</v>
      </c>
      <c r="CO24" s="29">
        <f t="shared" si="44"/>
        <v>8.4053695351993714</v>
      </c>
    </row>
    <row r="25" spans="1:93" ht="18.75" customHeight="1" x14ac:dyDescent="0.15">
      <c r="A25" s="3">
        <v>20</v>
      </c>
      <c r="B25" s="7">
        <v>20</v>
      </c>
      <c r="C25" s="7">
        <v>100</v>
      </c>
      <c r="D25" s="7">
        <v>-10</v>
      </c>
      <c r="E25" s="8">
        <v>2.8587046998219481E-2</v>
      </c>
      <c r="F25" s="8">
        <v>8.4975733781359644</v>
      </c>
      <c r="G25" s="7">
        <v>-210</v>
      </c>
      <c r="H25" s="7"/>
      <c r="I25" s="3">
        <f t="shared" si="0"/>
        <v>-6.0032798696260912</v>
      </c>
      <c r="O25" s="20"/>
      <c r="P25" s="26">
        <v>3</v>
      </c>
      <c r="Q25" s="3" t="s">
        <v>45</v>
      </c>
      <c r="R25" s="29">
        <f t="shared" ref="R25:AW25" si="45">LOOKUP(R7,$B$6:$B$105,$E$6:$E$105)</f>
        <v>6.8507023700321674E-3</v>
      </c>
      <c r="S25" s="29">
        <f t="shared" si="45"/>
        <v>1.4352390393193876E-2</v>
      </c>
      <c r="T25" s="29">
        <f t="shared" si="45"/>
        <v>2.0951226833180733E-2</v>
      </c>
      <c r="U25" s="29">
        <f t="shared" si="45"/>
        <v>2.6229834993513914E-2</v>
      </c>
      <c r="V25" s="29">
        <f t="shared" si="45"/>
        <v>2.9718101876439838E-2</v>
      </c>
      <c r="W25" s="29">
        <f t="shared" si="45"/>
        <v>3.1066525230339388E-2</v>
      </c>
      <c r="X25" s="29">
        <f t="shared" si="45"/>
        <v>2.8766982855437818E-2</v>
      </c>
      <c r="Y25" s="29">
        <f t="shared" si="45"/>
        <v>2.1807482572593139E-2</v>
      </c>
      <c r="Z25" s="29">
        <f t="shared" si="45"/>
        <v>9.7059602421285928E-3</v>
      </c>
      <c r="AA25" s="29">
        <f t="shared" si="45"/>
        <v>-8.0252259178793181E-3</v>
      </c>
      <c r="AB25" s="29">
        <f t="shared" si="45"/>
        <v>-3.191262873530798E-2</v>
      </c>
      <c r="AC25" s="29">
        <f t="shared" si="45"/>
        <v>-6.8826981269427781E-2</v>
      </c>
      <c r="AD25" s="29">
        <f t="shared" si="45"/>
        <v>-0.11522021602131383</v>
      </c>
      <c r="AE25" s="29">
        <f t="shared" si="45"/>
        <v>-0.17597387178199003</v>
      </c>
      <c r="AF25" s="29">
        <f t="shared" si="45"/>
        <v>-0.24746572915732851</v>
      </c>
      <c r="AG25" s="29">
        <f t="shared" si="45"/>
        <v>-0.32919045881011627</v>
      </c>
      <c r="AH25" s="29">
        <f t="shared" si="45"/>
        <v>-0.42047257888043277</v>
      </c>
      <c r="AI25" s="29">
        <f t="shared" si="45"/>
        <v>-0.52092025767706596</v>
      </c>
      <c r="AJ25" s="29">
        <f t="shared" si="45"/>
        <v>-0.62854909156811012</v>
      </c>
      <c r="AK25" s="29">
        <f t="shared" si="45"/>
        <v>-2.917001501432585E-2</v>
      </c>
      <c r="AL25" s="29">
        <f t="shared" si="45"/>
        <v>-6.2749662833170058E-2</v>
      </c>
      <c r="AM25" s="29">
        <f t="shared" si="45"/>
        <v>-9.6861102110666022E-2</v>
      </c>
      <c r="AN25" s="29">
        <f t="shared" si="45"/>
        <v>-0.13177499273858559</v>
      </c>
      <c r="AO25" s="29">
        <f t="shared" si="45"/>
        <v>-0.16775207833031797</v>
      </c>
      <c r="AP25" s="29">
        <f t="shared" si="45"/>
        <v>-0.20978971160343732</v>
      </c>
      <c r="AQ25" s="29">
        <f t="shared" si="45"/>
        <v>-0.25879082122663466</v>
      </c>
      <c r="AR25" s="29">
        <f t="shared" si="45"/>
        <v>-0.31055323766748755</v>
      </c>
      <c r="AS25" s="29">
        <f t="shared" si="45"/>
        <v>-0.36536892729238529</v>
      </c>
      <c r="AT25" s="29">
        <f t="shared" si="45"/>
        <v>-0.423464982314813</v>
      </c>
      <c r="AU25" s="29">
        <f t="shared" si="45"/>
        <v>-0.48498308604284485</v>
      </c>
      <c r="AV25" s="29">
        <f t="shared" si="45"/>
        <v>-0.56334221299175702</v>
      </c>
      <c r="AW25" s="29">
        <f t="shared" si="45"/>
        <v>-0.64658073702583641</v>
      </c>
      <c r="AX25" s="29">
        <f t="shared" ref="AX25:CC25" si="46">LOOKUP(AX7,$B$6:$B$105,$E$6:$E$105)</f>
        <v>-0.74193489679035418</v>
      </c>
      <c r="AY25" s="29">
        <f t="shared" si="46"/>
        <v>-0.84217435017256614</v>
      </c>
      <c r="AZ25" s="29">
        <f t="shared" si="46"/>
        <v>-0.94657852987519853</v>
      </c>
      <c r="BA25" s="29">
        <f t="shared" si="46"/>
        <v>-1.0542671677964968</v>
      </c>
      <c r="BB25" s="29">
        <f t="shared" si="46"/>
        <v>-1.164260566317181</v>
      </c>
      <c r="BC25" s="29">
        <f t="shared" si="46"/>
        <v>-1.2750802007922613</v>
      </c>
      <c r="BD25" s="29">
        <f t="shared" si="46"/>
        <v>-6.5320130781595098E-2</v>
      </c>
      <c r="BE25" s="29">
        <f t="shared" si="46"/>
        <v>-0.14013068685697358</v>
      </c>
      <c r="BF25" s="29">
        <f t="shared" si="46"/>
        <v>-0.21509451001804195</v>
      </c>
      <c r="BG25" s="29">
        <f t="shared" si="46"/>
        <v>-0.29033327900003847</v>
      </c>
      <c r="BH25" s="29">
        <f t="shared" si="46"/>
        <v>-0.36589822281082024</v>
      </c>
      <c r="BI25" s="29">
        <f t="shared" si="46"/>
        <v>-0.45145108193155709</v>
      </c>
      <c r="BJ25" s="29">
        <f t="shared" si="46"/>
        <v>-0.54727269812541768</v>
      </c>
      <c r="BK25" s="29">
        <f t="shared" si="46"/>
        <v>-0.64392917177298747</v>
      </c>
      <c r="BL25" s="29">
        <f t="shared" si="46"/>
        <v>-0.74153146816751458</v>
      </c>
      <c r="BM25" s="29">
        <f t="shared" si="46"/>
        <v>-0.84002974293807342</v>
      </c>
      <c r="BN25" s="29">
        <f t="shared" si="46"/>
        <v>-0.93920019481649075</v>
      </c>
      <c r="BO25" s="29">
        <f t="shared" si="46"/>
        <v>-1.058989796902511</v>
      </c>
      <c r="BP25" s="29">
        <f t="shared" si="46"/>
        <v>-1.1790052454976505</v>
      </c>
      <c r="BQ25" s="29">
        <f t="shared" si="46"/>
        <v>-1.3088599536499141</v>
      </c>
      <c r="BR25" s="29">
        <f t="shared" si="46"/>
        <v>-1.4377008370596267</v>
      </c>
      <c r="BS25" s="29">
        <f t="shared" si="46"/>
        <v>-1.5646165225496116</v>
      </c>
      <c r="BT25" s="29">
        <f t="shared" si="46"/>
        <v>-1.6885121831171097</v>
      </c>
      <c r="BU25" s="29">
        <f t="shared" si="46"/>
        <v>-1.8077792362607417</v>
      </c>
      <c r="BV25" s="29">
        <f t="shared" si="46"/>
        <v>-1.9222522630105963</v>
      </c>
      <c r="BW25" s="29">
        <f t="shared" si="46"/>
        <v>-0.10246256174363874</v>
      </c>
      <c r="BX25" s="29">
        <f t="shared" si="46"/>
        <v>-0.21899139076161234</v>
      </c>
      <c r="BY25" s="29">
        <f t="shared" si="46"/>
        <v>-0.33547563866127306</v>
      </c>
      <c r="BZ25" s="29">
        <f t="shared" si="46"/>
        <v>-0.45182916310346632</v>
      </c>
      <c r="CA25" s="29">
        <f t="shared" si="46"/>
        <v>-0.56802703189306725</v>
      </c>
      <c r="CB25" s="29">
        <f t="shared" si="46"/>
        <v>-0.69785032723300666</v>
      </c>
      <c r="CC25" s="29">
        <f t="shared" si="46"/>
        <v>-0.84085567422408791</v>
      </c>
      <c r="CD25" s="29">
        <f t="shared" ref="CD25:CO25" si="47">LOOKUP(CD7,$B$6:$B$105,$E$6:$E$105)</f>
        <v>-0.98307078466174425</v>
      </c>
      <c r="CE25" s="29">
        <f t="shared" si="47"/>
        <v>-1.1241350427172787</v>
      </c>
      <c r="CF25" s="29">
        <f t="shared" si="47"/>
        <v>-1.2637434863817771</v>
      </c>
      <c r="CG25" s="29">
        <f t="shared" si="47"/>
        <v>-1.4016536022539672</v>
      </c>
      <c r="CH25" s="29">
        <f t="shared" si="47"/>
        <v>-1.5628004925212693</v>
      </c>
      <c r="CI25" s="29">
        <f t="shared" si="47"/>
        <v>-1.7202161568014049</v>
      </c>
      <c r="CJ25" s="29">
        <f t="shared" si="47"/>
        <v>-1.8846554996736185</v>
      </c>
      <c r="CK25" s="29">
        <f t="shared" si="47"/>
        <v>-2.0423226818157354</v>
      </c>
      <c r="CL25" s="29">
        <f t="shared" si="47"/>
        <v>-2.1918664462627078</v>
      </c>
      <c r="CM25" s="29">
        <f t="shared" si="47"/>
        <v>-2.3319559565490522</v>
      </c>
      <c r="CN25" s="29">
        <f t="shared" si="47"/>
        <v>-2.4616202005384591</v>
      </c>
      <c r="CO25" s="29">
        <f t="shared" si="47"/>
        <v>-2.5803287353483579</v>
      </c>
    </row>
    <row r="26" spans="1:93" ht="18.75" customHeight="1" x14ac:dyDescent="0.15">
      <c r="A26" s="3">
        <v>21</v>
      </c>
      <c r="B26" s="7">
        <v>21</v>
      </c>
      <c r="C26" s="7">
        <v>0</v>
      </c>
      <c r="D26" s="7">
        <v>-5</v>
      </c>
      <c r="E26" s="7">
        <v>0</v>
      </c>
      <c r="F26" s="8">
        <v>-4.0027809793937146E-3</v>
      </c>
      <c r="G26" s="7"/>
      <c r="H26" s="7"/>
      <c r="I26" s="3">
        <f t="shared" si="0"/>
        <v>0</v>
      </c>
      <c r="O26" s="20"/>
      <c r="P26" s="23"/>
      <c r="Q26" s="3" t="s">
        <v>46</v>
      </c>
      <c r="R26" s="29">
        <f t="shared" ref="R26:AW26" si="48">LOOKUP(R7,$B$6:$B$105,$F$6:$F$105)</f>
        <v>9.0656456543487009E-3</v>
      </c>
      <c r="S26" s="29">
        <f t="shared" si="48"/>
        <v>5.5798291110484621E-2</v>
      </c>
      <c r="T26" s="29">
        <f t="shared" si="48"/>
        <v>0.13617197263719172</v>
      </c>
      <c r="U26" s="29">
        <f t="shared" si="48"/>
        <v>0.24988256759344754</v>
      </c>
      <c r="V26" s="29">
        <f t="shared" si="48"/>
        <v>0.39648866787496895</v>
      </c>
      <c r="W26" s="29">
        <f t="shared" si="48"/>
        <v>0.59987065369195003</v>
      </c>
      <c r="X26" s="29">
        <f t="shared" si="48"/>
        <v>0.87202746794333608</v>
      </c>
      <c r="Y26" s="29">
        <f t="shared" si="48"/>
        <v>1.1910203388895533</v>
      </c>
      <c r="Z26" s="29">
        <f t="shared" si="48"/>
        <v>1.5548539886553079</v>
      </c>
      <c r="AA26" s="29">
        <f t="shared" si="48"/>
        <v>1.9611893732417813</v>
      </c>
      <c r="AB26" s="29">
        <f t="shared" si="48"/>
        <v>2.4075289316677404</v>
      </c>
      <c r="AC26" s="29">
        <f t="shared" si="48"/>
        <v>2.9913888654839509</v>
      </c>
      <c r="AD26" s="29">
        <f t="shared" si="48"/>
        <v>3.6227758365411082</v>
      </c>
      <c r="AE26" s="29">
        <f t="shared" si="48"/>
        <v>4.3536592256446607</v>
      </c>
      <c r="AF26" s="29">
        <f t="shared" si="48"/>
        <v>5.1258088005353226</v>
      </c>
      <c r="AG26" s="29">
        <f t="shared" si="48"/>
        <v>5.9312872035465043</v>
      </c>
      <c r="AH26" s="29">
        <f t="shared" si="48"/>
        <v>6.7617793519459761</v>
      </c>
      <c r="AI26" s="29">
        <f t="shared" si="48"/>
        <v>7.608850358366019</v>
      </c>
      <c r="AJ26" s="29">
        <f t="shared" si="48"/>
        <v>8.4639947452362083</v>
      </c>
      <c r="AK26" s="29">
        <f t="shared" si="48"/>
        <v>1.2909373881880942E-2</v>
      </c>
      <c r="AL26" s="29">
        <f t="shared" si="48"/>
        <v>5.9209047212430865E-2</v>
      </c>
      <c r="AM26" s="29">
        <f t="shared" si="48"/>
        <v>0.13891125826616293</v>
      </c>
      <c r="AN26" s="29">
        <f t="shared" si="48"/>
        <v>0.25168007316917357</v>
      </c>
      <c r="AO26" s="29">
        <f t="shared" si="48"/>
        <v>0.3970652477445557</v>
      </c>
      <c r="AP26" s="29">
        <f t="shared" si="48"/>
        <v>0.59874322752803755</v>
      </c>
      <c r="AQ26" s="29">
        <f t="shared" si="48"/>
        <v>0.86874294457755064</v>
      </c>
      <c r="AR26" s="29">
        <f t="shared" si="48"/>
        <v>1.1853320484736307</v>
      </c>
      <c r="AS26" s="29">
        <f t="shared" si="48"/>
        <v>1.5465286754951253</v>
      </c>
      <c r="AT26" s="29">
        <f t="shared" si="48"/>
        <v>1.9501543143851359</v>
      </c>
      <c r="AU26" s="29">
        <f t="shared" si="48"/>
        <v>2.3936705368481661</v>
      </c>
      <c r="AV26" s="29">
        <f t="shared" si="48"/>
        <v>2.9741918138452843</v>
      </c>
      <c r="AW26" s="29">
        <f t="shared" si="48"/>
        <v>3.6024743162996997</v>
      </c>
      <c r="AX26" s="29">
        <f t="shared" ref="AX26:CC26" si="49">LOOKUP(AX7,$B$6:$B$105,$F$6:$F$105)</f>
        <v>4.3302532949016284</v>
      </c>
      <c r="AY26" s="29">
        <f t="shared" si="49"/>
        <v>5.0998220665404084</v>
      </c>
      <c r="AZ26" s="29">
        <f t="shared" si="49"/>
        <v>5.9032910583430231</v>
      </c>
      <c r="BA26" s="29">
        <f t="shared" si="49"/>
        <v>6.7325470770697029</v>
      </c>
      <c r="BB26" s="29">
        <f t="shared" si="49"/>
        <v>7.5794723693655586</v>
      </c>
      <c r="BC26" s="29">
        <f t="shared" si="49"/>
        <v>8.4324876149865684</v>
      </c>
      <c r="BD26" s="29">
        <f t="shared" si="49"/>
        <v>3.2047216205705456E-2</v>
      </c>
      <c r="BE26" s="29">
        <f t="shared" si="49"/>
        <v>7.7879722261851123E-2</v>
      </c>
      <c r="BF26" s="29">
        <f t="shared" si="49"/>
        <v>0.15670100167602011</v>
      </c>
      <c r="BG26" s="29">
        <f t="shared" si="49"/>
        <v>0.26824184028104808</v>
      </c>
      <c r="BH26" s="29">
        <f t="shared" si="49"/>
        <v>0.41211254388980489</v>
      </c>
      <c r="BI26" s="29">
        <f t="shared" si="49"/>
        <v>0.61179006530667812</v>
      </c>
      <c r="BJ26" s="29">
        <f t="shared" si="49"/>
        <v>0.87911881229042665</v>
      </c>
      <c r="BK26" s="29">
        <f t="shared" si="49"/>
        <v>1.1926584167191037</v>
      </c>
      <c r="BL26" s="29">
        <f t="shared" si="49"/>
        <v>1.5505541821450493</v>
      </c>
      <c r="BM26" s="29">
        <f t="shared" si="49"/>
        <v>1.9506247752788579</v>
      </c>
      <c r="BN26" s="29">
        <f t="shared" si="49"/>
        <v>2.3905625777627795</v>
      </c>
      <c r="BO26" s="29">
        <f t="shared" si="49"/>
        <v>2.9667195493245533</v>
      </c>
      <c r="BP26" s="29">
        <f t="shared" si="49"/>
        <v>3.5906819628980839</v>
      </c>
      <c r="BQ26" s="29">
        <f t="shared" si="49"/>
        <v>4.314100387970516</v>
      </c>
      <c r="BR26" s="29">
        <f t="shared" si="49"/>
        <v>5.0796873202844877</v>
      </c>
      <c r="BS26" s="29">
        <f t="shared" si="49"/>
        <v>5.8797594808099918</v>
      </c>
      <c r="BT26" s="29">
        <f t="shared" si="49"/>
        <v>6.7062137561065098</v>
      </c>
      <c r="BU26" s="29">
        <f t="shared" si="49"/>
        <v>7.550923709718151</v>
      </c>
      <c r="BV26" s="29">
        <f t="shared" si="49"/>
        <v>8.4053695351993714</v>
      </c>
      <c r="BW26" s="29">
        <f t="shared" si="49"/>
        <v>6.7304984778010196E-2</v>
      </c>
      <c r="BX26" s="29">
        <f t="shared" si="49"/>
        <v>0.11251867573520546</v>
      </c>
      <c r="BY26" s="29">
        <f t="shared" si="49"/>
        <v>0.19029180785659566</v>
      </c>
      <c r="BZ26" s="29">
        <f t="shared" si="49"/>
        <v>0.30036085924179773</v>
      </c>
      <c r="CA26" s="29">
        <f t="shared" si="49"/>
        <v>0.44232835719425118</v>
      </c>
      <c r="CB26" s="29">
        <f t="shared" si="49"/>
        <v>0.6394331788650941</v>
      </c>
      <c r="CC26" s="29">
        <f t="shared" si="49"/>
        <v>0.90348162565750834</v>
      </c>
      <c r="CD26" s="29">
        <f t="shared" ref="CD26:CO26" si="50">LOOKUP(CD7,$B$6:$B$105,$F$6:$F$105)</f>
        <v>1.2132907007721616</v>
      </c>
      <c r="CE26" s="29">
        <f t="shared" si="50"/>
        <v>1.5670829124547663</v>
      </c>
      <c r="CF26" s="29">
        <f t="shared" si="50"/>
        <v>1.9627568780179532</v>
      </c>
      <c r="CG26" s="29">
        <f t="shared" si="50"/>
        <v>2.39795415259684</v>
      </c>
      <c r="CH26" s="29">
        <f t="shared" si="50"/>
        <v>2.9685709744296194</v>
      </c>
      <c r="CI26" s="29">
        <f t="shared" si="50"/>
        <v>3.5868520028584134</v>
      </c>
      <c r="CJ26" s="29">
        <f t="shared" si="50"/>
        <v>4.3044634715835421</v>
      </c>
      <c r="CK26" s="29">
        <f t="shared" si="50"/>
        <v>5.0645684184009969</v>
      </c>
      <c r="CL26" s="29">
        <f t="shared" si="50"/>
        <v>5.8596839718641913</v>
      </c>
      <c r="CM26" s="29">
        <f t="shared" si="50"/>
        <v>6.6818296183266117</v>
      </c>
      <c r="CN26" s="29">
        <f t="shared" si="50"/>
        <v>7.5225272951320337</v>
      </c>
      <c r="CO26" s="29">
        <f t="shared" si="50"/>
        <v>8.3773752003116702</v>
      </c>
    </row>
    <row r="27" spans="1:93" ht="18.75" customHeight="1" x14ac:dyDescent="0.15">
      <c r="A27" s="3">
        <v>22</v>
      </c>
      <c r="B27" s="7">
        <v>22</v>
      </c>
      <c r="C27" s="7">
        <v>3.5</v>
      </c>
      <c r="D27" s="7">
        <v>-5</v>
      </c>
      <c r="E27" s="8">
        <v>6.8507023700321674E-3</v>
      </c>
      <c r="F27" s="8">
        <v>9.0656456543487009E-3</v>
      </c>
      <c r="G27" s="7"/>
      <c r="H27" s="7"/>
      <c r="I27" s="3">
        <f t="shared" si="0"/>
        <v>0</v>
      </c>
      <c r="O27" s="20"/>
      <c r="P27" s="26">
        <v>4</v>
      </c>
      <c r="Q27" s="3" t="s">
        <v>47</v>
      </c>
      <c r="R27" s="29">
        <f t="shared" ref="R27:AW27" si="51">LOOKUP(R8,$B$6:$B$105,$E$6:$E$105)</f>
        <v>0</v>
      </c>
      <c r="S27" s="29">
        <f t="shared" si="51"/>
        <v>6.8507023700321674E-3</v>
      </c>
      <c r="T27" s="29">
        <f t="shared" si="51"/>
        <v>1.4352390393193876E-2</v>
      </c>
      <c r="U27" s="29">
        <f t="shared" si="51"/>
        <v>2.0951226833180733E-2</v>
      </c>
      <c r="V27" s="29">
        <f t="shared" si="51"/>
        <v>2.6229834993513914E-2</v>
      </c>
      <c r="W27" s="29">
        <f t="shared" si="51"/>
        <v>2.9718101876439838E-2</v>
      </c>
      <c r="X27" s="29">
        <f t="shared" si="51"/>
        <v>3.1066525230339388E-2</v>
      </c>
      <c r="Y27" s="29">
        <f t="shared" si="51"/>
        <v>2.8766982855437818E-2</v>
      </c>
      <c r="Z27" s="29">
        <f t="shared" si="51"/>
        <v>2.1807482572593139E-2</v>
      </c>
      <c r="AA27" s="29">
        <f t="shared" si="51"/>
        <v>9.7059602421285928E-3</v>
      </c>
      <c r="AB27" s="29">
        <f t="shared" si="51"/>
        <v>-8.0252259178793181E-3</v>
      </c>
      <c r="AC27" s="29">
        <f t="shared" si="51"/>
        <v>-3.191262873530798E-2</v>
      </c>
      <c r="AD27" s="29">
        <f t="shared" si="51"/>
        <v>-6.8826981269427781E-2</v>
      </c>
      <c r="AE27" s="29">
        <f t="shared" si="51"/>
        <v>-0.11522021602131383</v>
      </c>
      <c r="AF27" s="29">
        <f t="shared" si="51"/>
        <v>-0.17597387178199003</v>
      </c>
      <c r="AG27" s="29">
        <f t="shared" si="51"/>
        <v>-0.24746572915732851</v>
      </c>
      <c r="AH27" s="29">
        <f t="shared" si="51"/>
        <v>-0.32919045881011627</v>
      </c>
      <c r="AI27" s="29">
        <f t="shared" si="51"/>
        <v>-0.42047257888043277</v>
      </c>
      <c r="AJ27" s="29">
        <f t="shared" si="51"/>
        <v>-0.52092025767706596</v>
      </c>
      <c r="AK27" s="29">
        <f t="shared" si="51"/>
        <v>0</v>
      </c>
      <c r="AL27" s="29">
        <f t="shared" si="51"/>
        <v>-2.917001501432585E-2</v>
      </c>
      <c r="AM27" s="29">
        <f t="shared" si="51"/>
        <v>-6.2749662833170058E-2</v>
      </c>
      <c r="AN27" s="29">
        <f t="shared" si="51"/>
        <v>-9.6861102110666022E-2</v>
      </c>
      <c r="AO27" s="29">
        <f t="shared" si="51"/>
        <v>-0.13177499273858559</v>
      </c>
      <c r="AP27" s="29">
        <f t="shared" si="51"/>
        <v>-0.16775207833031797</v>
      </c>
      <c r="AQ27" s="29">
        <f t="shared" si="51"/>
        <v>-0.20978971160343732</v>
      </c>
      <c r="AR27" s="29">
        <f t="shared" si="51"/>
        <v>-0.25879082122663466</v>
      </c>
      <c r="AS27" s="29">
        <f t="shared" si="51"/>
        <v>-0.31055323766748755</v>
      </c>
      <c r="AT27" s="29">
        <f t="shared" si="51"/>
        <v>-0.36536892729238529</v>
      </c>
      <c r="AU27" s="29">
        <f t="shared" si="51"/>
        <v>-0.423464982314813</v>
      </c>
      <c r="AV27" s="29">
        <f t="shared" si="51"/>
        <v>-0.48498308604284485</v>
      </c>
      <c r="AW27" s="29">
        <f t="shared" si="51"/>
        <v>-0.56334221299175702</v>
      </c>
      <c r="AX27" s="29">
        <f t="shared" ref="AX27:CC27" si="52">LOOKUP(AX8,$B$6:$B$105,$E$6:$E$105)</f>
        <v>-0.64658073702583641</v>
      </c>
      <c r="AY27" s="29">
        <f t="shared" si="52"/>
        <v>-0.74193489679035418</v>
      </c>
      <c r="AZ27" s="29">
        <f t="shared" si="52"/>
        <v>-0.84217435017256614</v>
      </c>
      <c r="BA27" s="29">
        <f t="shared" si="52"/>
        <v>-0.94657852987519853</v>
      </c>
      <c r="BB27" s="29">
        <f t="shared" si="52"/>
        <v>-1.0542671677964968</v>
      </c>
      <c r="BC27" s="29">
        <f t="shared" si="52"/>
        <v>-1.164260566317181</v>
      </c>
      <c r="BD27" s="29">
        <f t="shared" si="52"/>
        <v>0</v>
      </c>
      <c r="BE27" s="29">
        <f t="shared" si="52"/>
        <v>-6.5320130781595098E-2</v>
      </c>
      <c r="BF27" s="29">
        <f t="shared" si="52"/>
        <v>-0.14013068685697358</v>
      </c>
      <c r="BG27" s="29">
        <f t="shared" si="52"/>
        <v>-0.21509451001804195</v>
      </c>
      <c r="BH27" s="29">
        <f t="shared" si="52"/>
        <v>-0.29033327900003847</v>
      </c>
      <c r="BI27" s="29">
        <f t="shared" si="52"/>
        <v>-0.36589822281082024</v>
      </c>
      <c r="BJ27" s="29">
        <f t="shared" si="52"/>
        <v>-0.45145108193155709</v>
      </c>
      <c r="BK27" s="29">
        <f t="shared" si="52"/>
        <v>-0.54727269812541768</v>
      </c>
      <c r="BL27" s="29">
        <f t="shared" si="52"/>
        <v>-0.64392917177298747</v>
      </c>
      <c r="BM27" s="29">
        <f t="shared" si="52"/>
        <v>-0.74153146816751458</v>
      </c>
      <c r="BN27" s="29">
        <f t="shared" si="52"/>
        <v>-0.84002974293807342</v>
      </c>
      <c r="BO27" s="29">
        <f t="shared" si="52"/>
        <v>-0.93920019481649075</v>
      </c>
      <c r="BP27" s="29">
        <f t="shared" si="52"/>
        <v>-1.058989796902511</v>
      </c>
      <c r="BQ27" s="29">
        <f t="shared" si="52"/>
        <v>-1.1790052454976505</v>
      </c>
      <c r="BR27" s="29">
        <f t="shared" si="52"/>
        <v>-1.3088599536499141</v>
      </c>
      <c r="BS27" s="29">
        <f t="shared" si="52"/>
        <v>-1.4377008370596267</v>
      </c>
      <c r="BT27" s="29">
        <f t="shared" si="52"/>
        <v>-1.5646165225496116</v>
      </c>
      <c r="BU27" s="29">
        <f t="shared" si="52"/>
        <v>-1.6885121831171097</v>
      </c>
      <c r="BV27" s="29">
        <f t="shared" si="52"/>
        <v>-1.8077792362607417</v>
      </c>
      <c r="BW27" s="29">
        <f t="shared" si="52"/>
        <v>0</v>
      </c>
      <c r="BX27" s="29">
        <f t="shared" si="52"/>
        <v>-0.10246256174363874</v>
      </c>
      <c r="BY27" s="29">
        <f t="shared" si="52"/>
        <v>-0.21899139076161234</v>
      </c>
      <c r="BZ27" s="29">
        <f t="shared" si="52"/>
        <v>-0.33547563866127306</v>
      </c>
      <c r="CA27" s="29">
        <f t="shared" si="52"/>
        <v>-0.45182916310346632</v>
      </c>
      <c r="CB27" s="29">
        <f t="shared" si="52"/>
        <v>-0.56802703189306725</v>
      </c>
      <c r="CC27" s="29">
        <f t="shared" si="52"/>
        <v>-0.69785032723300666</v>
      </c>
      <c r="CD27" s="29">
        <f t="shared" ref="CD27:CO27" si="53">LOOKUP(CD8,$B$6:$B$105,$E$6:$E$105)</f>
        <v>-0.84085567422408791</v>
      </c>
      <c r="CE27" s="29">
        <f t="shared" si="53"/>
        <v>-0.98307078466174425</v>
      </c>
      <c r="CF27" s="29">
        <f t="shared" si="53"/>
        <v>-1.1241350427172787</v>
      </c>
      <c r="CG27" s="29">
        <f t="shared" si="53"/>
        <v>-1.2637434863817771</v>
      </c>
      <c r="CH27" s="29">
        <f t="shared" si="53"/>
        <v>-1.4016536022539672</v>
      </c>
      <c r="CI27" s="29">
        <f t="shared" si="53"/>
        <v>-1.5628004925212693</v>
      </c>
      <c r="CJ27" s="29">
        <f t="shared" si="53"/>
        <v>-1.7202161568014049</v>
      </c>
      <c r="CK27" s="29">
        <f t="shared" si="53"/>
        <v>-1.8846554996736185</v>
      </c>
      <c r="CL27" s="29">
        <f t="shared" si="53"/>
        <v>-2.0423226818157354</v>
      </c>
      <c r="CM27" s="29">
        <f t="shared" si="53"/>
        <v>-2.1918664462627078</v>
      </c>
      <c r="CN27" s="29">
        <f t="shared" si="53"/>
        <v>-2.3319559565490522</v>
      </c>
      <c r="CO27" s="29">
        <f t="shared" si="53"/>
        <v>-2.4616202005384591</v>
      </c>
    </row>
    <row r="28" spans="1:93" ht="18.75" customHeight="1" x14ac:dyDescent="0.15">
      <c r="A28" s="3">
        <v>23</v>
      </c>
      <c r="B28" s="7">
        <v>23</v>
      </c>
      <c r="C28" s="7">
        <v>7.5</v>
      </c>
      <c r="D28" s="7">
        <v>-5</v>
      </c>
      <c r="E28" s="8">
        <v>1.4352390393193876E-2</v>
      </c>
      <c r="F28" s="8">
        <v>5.5798291110484621E-2</v>
      </c>
      <c r="G28" s="7"/>
      <c r="H28" s="7"/>
      <c r="I28" s="3">
        <f t="shared" si="0"/>
        <v>0</v>
      </c>
      <c r="O28" s="23"/>
      <c r="P28" s="23"/>
      <c r="Q28" s="3" t="s">
        <v>48</v>
      </c>
      <c r="R28" s="29">
        <f t="shared" ref="R28:AW28" si="54">LOOKUP(R8,$B$6:$B$105,$F$6:$F$105)</f>
        <v>-4.0027809793937146E-3</v>
      </c>
      <c r="S28" s="29">
        <f t="shared" si="54"/>
        <v>9.0656456543487009E-3</v>
      </c>
      <c r="T28" s="29">
        <f t="shared" si="54"/>
        <v>5.5798291110484621E-2</v>
      </c>
      <c r="U28" s="29">
        <f t="shared" si="54"/>
        <v>0.13617197263719172</v>
      </c>
      <c r="V28" s="29">
        <f t="shared" si="54"/>
        <v>0.24988256759344754</v>
      </c>
      <c r="W28" s="29">
        <f t="shared" si="54"/>
        <v>0.39648866787496895</v>
      </c>
      <c r="X28" s="29">
        <f t="shared" si="54"/>
        <v>0.59987065369195003</v>
      </c>
      <c r="Y28" s="29">
        <f t="shared" si="54"/>
        <v>0.87202746794333608</v>
      </c>
      <c r="Z28" s="29">
        <f t="shared" si="54"/>
        <v>1.1910203388895533</v>
      </c>
      <c r="AA28" s="29">
        <f t="shared" si="54"/>
        <v>1.5548539886553079</v>
      </c>
      <c r="AB28" s="29">
        <f t="shared" si="54"/>
        <v>1.9611893732417813</v>
      </c>
      <c r="AC28" s="29">
        <f t="shared" si="54"/>
        <v>2.4075289316677404</v>
      </c>
      <c r="AD28" s="29">
        <f t="shared" si="54"/>
        <v>2.9913888654839509</v>
      </c>
      <c r="AE28" s="29">
        <f t="shared" si="54"/>
        <v>3.6227758365411082</v>
      </c>
      <c r="AF28" s="29">
        <f t="shared" si="54"/>
        <v>4.3536592256446607</v>
      </c>
      <c r="AG28" s="29">
        <f t="shared" si="54"/>
        <v>5.1258088005353226</v>
      </c>
      <c r="AH28" s="29">
        <f t="shared" si="54"/>
        <v>5.9312872035465043</v>
      </c>
      <c r="AI28" s="29">
        <f t="shared" si="54"/>
        <v>6.7617793519459761</v>
      </c>
      <c r="AJ28" s="29">
        <f t="shared" si="54"/>
        <v>7.608850358366019</v>
      </c>
      <c r="AK28" s="29">
        <f t="shared" si="54"/>
        <v>0</v>
      </c>
      <c r="AL28" s="29">
        <f t="shared" si="54"/>
        <v>1.2909373881880942E-2</v>
      </c>
      <c r="AM28" s="29">
        <f t="shared" si="54"/>
        <v>5.9209047212430865E-2</v>
      </c>
      <c r="AN28" s="29">
        <f t="shared" si="54"/>
        <v>0.13891125826616293</v>
      </c>
      <c r="AO28" s="29">
        <f t="shared" si="54"/>
        <v>0.25168007316917357</v>
      </c>
      <c r="AP28" s="29">
        <f t="shared" si="54"/>
        <v>0.3970652477445557</v>
      </c>
      <c r="AQ28" s="29">
        <f t="shared" si="54"/>
        <v>0.59874322752803755</v>
      </c>
      <c r="AR28" s="29">
        <f t="shared" si="54"/>
        <v>0.86874294457755064</v>
      </c>
      <c r="AS28" s="29">
        <f t="shared" si="54"/>
        <v>1.1853320484736307</v>
      </c>
      <c r="AT28" s="29">
        <f t="shared" si="54"/>
        <v>1.5465286754951253</v>
      </c>
      <c r="AU28" s="29">
        <f t="shared" si="54"/>
        <v>1.9501543143851359</v>
      </c>
      <c r="AV28" s="29">
        <f t="shared" si="54"/>
        <v>2.3936705368481661</v>
      </c>
      <c r="AW28" s="29">
        <f t="shared" si="54"/>
        <v>2.9741918138452843</v>
      </c>
      <c r="AX28" s="29">
        <f t="shared" ref="AX28:CC28" si="55">LOOKUP(AX8,$B$6:$B$105,$F$6:$F$105)</f>
        <v>3.6024743162996997</v>
      </c>
      <c r="AY28" s="29">
        <f t="shared" si="55"/>
        <v>4.3302532949016284</v>
      </c>
      <c r="AZ28" s="29">
        <f t="shared" si="55"/>
        <v>5.0998220665404084</v>
      </c>
      <c r="BA28" s="29">
        <f t="shared" si="55"/>
        <v>5.9032910583430231</v>
      </c>
      <c r="BB28" s="29">
        <f t="shared" si="55"/>
        <v>6.7325470770697029</v>
      </c>
      <c r="BC28" s="29">
        <f t="shared" si="55"/>
        <v>7.5794723693655586</v>
      </c>
      <c r="BD28" s="29">
        <f t="shared" si="55"/>
        <v>1.9226380845923697E-2</v>
      </c>
      <c r="BE28" s="29">
        <f t="shared" si="55"/>
        <v>3.2047216205705456E-2</v>
      </c>
      <c r="BF28" s="29">
        <f t="shared" si="55"/>
        <v>7.7879722261851123E-2</v>
      </c>
      <c r="BG28" s="29">
        <f t="shared" si="55"/>
        <v>0.15670100167602011</v>
      </c>
      <c r="BH28" s="29">
        <f t="shared" si="55"/>
        <v>0.26824184028104808</v>
      </c>
      <c r="BI28" s="29">
        <f t="shared" si="55"/>
        <v>0.41211254388980489</v>
      </c>
      <c r="BJ28" s="29">
        <f t="shared" si="55"/>
        <v>0.61179006530667812</v>
      </c>
      <c r="BK28" s="29">
        <f t="shared" si="55"/>
        <v>0.87911881229042665</v>
      </c>
      <c r="BL28" s="29">
        <f t="shared" si="55"/>
        <v>1.1926584167191037</v>
      </c>
      <c r="BM28" s="29">
        <f t="shared" si="55"/>
        <v>1.5505541821450493</v>
      </c>
      <c r="BN28" s="29">
        <f t="shared" si="55"/>
        <v>1.9506247752788579</v>
      </c>
      <c r="BO28" s="29">
        <f t="shared" si="55"/>
        <v>2.3905625777627795</v>
      </c>
      <c r="BP28" s="29">
        <f t="shared" si="55"/>
        <v>2.9667195493245533</v>
      </c>
      <c r="BQ28" s="29">
        <f t="shared" si="55"/>
        <v>3.5906819628980839</v>
      </c>
      <c r="BR28" s="29">
        <f t="shared" si="55"/>
        <v>4.314100387970516</v>
      </c>
      <c r="BS28" s="29">
        <f t="shared" si="55"/>
        <v>5.0796873202844877</v>
      </c>
      <c r="BT28" s="29">
        <f t="shared" si="55"/>
        <v>5.8797594808099918</v>
      </c>
      <c r="BU28" s="29">
        <f t="shared" si="55"/>
        <v>6.7062137561065098</v>
      </c>
      <c r="BV28" s="29">
        <f t="shared" si="55"/>
        <v>7.550923709718151</v>
      </c>
      <c r="BW28" s="29">
        <f t="shared" si="55"/>
        <v>5.4672177117726879E-2</v>
      </c>
      <c r="BX28" s="29">
        <f t="shared" si="55"/>
        <v>6.7304984778010196E-2</v>
      </c>
      <c r="BY28" s="29">
        <f t="shared" si="55"/>
        <v>0.11251867573520546</v>
      </c>
      <c r="BZ28" s="29">
        <f t="shared" si="55"/>
        <v>0.19029180785659566</v>
      </c>
      <c r="CA28" s="29">
        <f t="shared" si="55"/>
        <v>0.30036085924179773</v>
      </c>
      <c r="CB28" s="29">
        <f t="shared" si="55"/>
        <v>0.44232835719425118</v>
      </c>
      <c r="CC28" s="29">
        <f t="shared" si="55"/>
        <v>0.6394331788650941</v>
      </c>
      <c r="CD28" s="29">
        <f t="shared" ref="CD28:CO28" si="56">LOOKUP(CD8,$B$6:$B$105,$F$6:$F$105)</f>
        <v>0.90348162565750834</v>
      </c>
      <c r="CE28" s="29">
        <f t="shared" si="56"/>
        <v>1.2132907007721616</v>
      </c>
      <c r="CF28" s="29">
        <f t="shared" si="56"/>
        <v>1.5670829124547663</v>
      </c>
      <c r="CG28" s="29">
        <f t="shared" si="56"/>
        <v>1.9627568780179532</v>
      </c>
      <c r="CH28" s="29">
        <f t="shared" si="56"/>
        <v>2.39795415259684</v>
      </c>
      <c r="CI28" s="29">
        <f t="shared" si="56"/>
        <v>2.9685709744296194</v>
      </c>
      <c r="CJ28" s="29">
        <f t="shared" si="56"/>
        <v>3.5868520028584134</v>
      </c>
      <c r="CK28" s="29">
        <f t="shared" si="56"/>
        <v>4.3044634715835421</v>
      </c>
      <c r="CL28" s="29">
        <f t="shared" si="56"/>
        <v>5.0645684184009969</v>
      </c>
      <c r="CM28" s="29">
        <f t="shared" si="56"/>
        <v>5.8596839718641913</v>
      </c>
      <c r="CN28" s="29">
        <f t="shared" si="56"/>
        <v>6.6818296183266117</v>
      </c>
      <c r="CO28" s="29">
        <f t="shared" si="56"/>
        <v>7.5225272951320337</v>
      </c>
    </row>
    <row r="29" spans="1:93" ht="18.75" customHeight="1" x14ac:dyDescent="0.15">
      <c r="A29" s="3">
        <v>24</v>
      </c>
      <c r="B29" s="7">
        <v>24</v>
      </c>
      <c r="C29" s="7">
        <v>11.5</v>
      </c>
      <c r="D29" s="7">
        <v>-5</v>
      </c>
      <c r="E29" s="8">
        <v>2.0951226833180733E-2</v>
      </c>
      <c r="F29" s="8">
        <v>0.13617197263719172</v>
      </c>
      <c r="G29" s="7"/>
      <c r="H29" s="7"/>
      <c r="I29" s="3">
        <f t="shared" si="0"/>
        <v>0</v>
      </c>
      <c r="O29" s="17" t="s">
        <v>24</v>
      </c>
      <c r="P29" s="26">
        <v>1</v>
      </c>
      <c r="Q29" s="3" t="s">
        <v>49</v>
      </c>
      <c r="R29" s="29">
        <f>R11+R21</f>
        <v>0</v>
      </c>
      <c r="S29" s="29">
        <f t="shared" ref="S29:CC33" si="57">S11+S21</f>
        <v>3.5435940085494968</v>
      </c>
      <c r="T29" s="29">
        <f t="shared" si="57"/>
        <v>7.5923822175359419</v>
      </c>
      <c r="U29" s="29">
        <f t="shared" si="57"/>
        <v>11.640083447824589</v>
      </c>
      <c r="V29" s="29">
        <f t="shared" si="57"/>
        <v>15.686070810211621</v>
      </c>
      <c r="W29" s="29">
        <f t="shared" si="57"/>
        <v>19.729811389010997</v>
      </c>
      <c r="X29" s="29">
        <f t="shared" si="57"/>
        <v>24.275061583505749</v>
      </c>
      <c r="Y29" s="29">
        <f t="shared" si="57"/>
        <v>29.319606497170859</v>
      </c>
      <c r="Z29" s="29">
        <f t="shared" si="57"/>
        <v>34.357925519252802</v>
      </c>
      <c r="AA29" s="29">
        <f t="shared" si="57"/>
        <v>39.389069128464556</v>
      </c>
      <c r="AB29" s="29">
        <f t="shared" si="57"/>
        <v>44.412301376269099</v>
      </c>
      <c r="AC29" s="29">
        <f t="shared" si="57"/>
        <v>49.427116021642924</v>
      </c>
      <c r="AD29" s="29">
        <f t="shared" si="57"/>
        <v>55.431618192924454</v>
      </c>
      <c r="AE29" s="29">
        <f t="shared" si="57"/>
        <v>61.422818686830546</v>
      </c>
      <c r="AF29" s="29">
        <f t="shared" si="57"/>
        <v>67.896957498887886</v>
      </c>
      <c r="AG29" s="29">
        <f t="shared" si="57"/>
        <v>74.354714606102121</v>
      </c>
      <c r="AH29" s="29">
        <f t="shared" si="57"/>
        <v>80.796132924035277</v>
      </c>
      <c r="AI29" s="29">
        <f t="shared" si="57"/>
        <v>87.221624938842254</v>
      </c>
      <c r="AJ29" s="29">
        <f t="shared" si="57"/>
        <v>93.632241057123935</v>
      </c>
      <c r="AK29" s="29">
        <f t="shared" si="57"/>
        <v>0</v>
      </c>
      <c r="AL29" s="29">
        <f t="shared" si="57"/>
        <v>3.5068507023700324</v>
      </c>
      <c r="AM29" s="29">
        <f t="shared" si="57"/>
        <v>7.5143523903931939</v>
      </c>
      <c r="AN29" s="29">
        <f t="shared" si="57"/>
        <v>11.52095122683318</v>
      </c>
      <c r="AO29" s="29">
        <f t="shared" si="57"/>
        <v>15.526229834993513</v>
      </c>
      <c r="AP29" s="29">
        <f t="shared" si="57"/>
        <v>19.529718101876441</v>
      </c>
      <c r="AQ29" s="29">
        <f t="shared" si="57"/>
        <v>24.03106652523034</v>
      </c>
      <c r="AR29" s="29">
        <f t="shared" si="57"/>
        <v>29.028766982855437</v>
      </c>
      <c r="AS29" s="29">
        <f t="shared" si="57"/>
        <v>34.021807482572591</v>
      </c>
      <c r="AT29" s="29">
        <f t="shared" si="57"/>
        <v>39.00970596024213</v>
      </c>
      <c r="AU29" s="29">
        <f t="shared" si="57"/>
        <v>43.991974774082124</v>
      </c>
      <c r="AV29" s="29">
        <f t="shared" si="57"/>
        <v>48.968087371264694</v>
      </c>
      <c r="AW29" s="29">
        <f t="shared" si="57"/>
        <v>54.931173018730576</v>
      </c>
      <c r="AX29" s="29">
        <f t="shared" si="57"/>
        <v>60.884779783978686</v>
      </c>
      <c r="AY29" s="29">
        <f t="shared" si="57"/>
        <v>67.324026128218009</v>
      </c>
      <c r="AZ29" s="29">
        <f t="shared" si="57"/>
        <v>73.752534270842673</v>
      </c>
      <c r="BA29" s="29">
        <f t="shared" si="57"/>
        <v>80.170809541189882</v>
      </c>
      <c r="BB29" s="29">
        <f t="shared" si="57"/>
        <v>86.579527421119565</v>
      </c>
      <c r="BC29" s="29">
        <f t="shared" si="57"/>
        <v>92.979079742322938</v>
      </c>
      <c r="BD29" s="29">
        <f t="shared" si="57"/>
        <v>0</v>
      </c>
      <c r="BE29" s="29">
        <f t="shared" si="57"/>
        <v>3.4708299849856741</v>
      </c>
      <c r="BF29" s="29">
        <f t="shared" si="57"/>
        <v>7.4372503371668301</v>
      </c>
      <c r="BG29" s="29">
        <f t="shared" si="57"/>
        <v>11.403138897889335</v>
      </c>
      <c r="BH29" s="29">
        <f t="shared" si="57"/>
        <v>15.368225007261415</v>
      </c>
      <c r="BI29" s="29">
        <f t="shared" si="57"/>
        <v>19.332247921669683</v>
      </c>
      <c r="BJ29" s="29">
        <f t="shared" si="57"/>
        <v>23.790210288396562</v>
      </c>
      <c r="BK29" s="29">
        <f t="shared" si="57"/>
        <v>28.741209178773364</v>
      </c>
      <c r="BL29" s="29">
        <f t="shared" si="57"/>
        <v>33.689446762332516</v>
      </c>
      <c r="BM29" s="29">
        <f t="shared" si="57"/>
        <v>38.634631072707613</v>
      </c>
      <c r="BN29" s="29">
        <f t="shared" si="57"/>
        <v>43.576535017685188</v>
      </c>
      <c r="BO29" s="29">
        <f t="shared" si="57"/>
        <v>48.515016913957155</v>
      </c>
      <c r="BP29" s="29">
        <f t="shared" si="57"/>
        <v>54.436657787008244</v>
      </c>
      <c r="BQ29" s="29">
        <f t="shared" si="57"/>
        <v>60.353419262974164</v>
      </c>
      <c r="BR29" s="29">
        <f t="shared" si="57"/>
        <v>66.758065103209645</v>
      </c>
      <c r="BS29" s="29">
        <f t="shared" si="57"/>
        <v>73.15782564982743</v>
      </c>
      <c r="BT29" s="29">
        <f t="shared" si="57"/>
        <v>79.553421470124803</v>
      </c>
      <c r="BU29" s="29">
        <f t="shared" si="57"/>
        <v>85.945732832203504</v>
      </c>
      <c r="BV29" s="29">
        <f t="shared" si="57"/>
        <v>92.335739433682818</v>
      </c>
      <c r="BW29" s="29">
        <f t="shared" si="57"/>
        <v>0</v>
      </c>
      <c r="BX29" s="29">
        <f t="shared" si="57"/>
        <v>3.4346798692184048</v>
      </c>
      <c r="BY29" s="29">
        <f t="shared" si="57"/>
        <v>7.3598693131430268</v>
      </c>
      <c r="BZ29" s="29">
        <f t="shared" si="57"/>
        <v>11.284905489981957</v>
      </c>
      <c r="CA29" s="29">
        <f t="shared" si="57"/>
        <v>15.209666720999962</v>
      </c>
      <c r="CB29" s="29">
        <f t="shared" si="57"/>
        <v>19.13410177718918</v>
      </c>
      <c r="CC29" s="29">
        <f t="shared" si="57"/>
        <v>23.548548918068445</v>
      </c>
      <c r="CD29" s="29">
        <f t="shared" ref="CD29:CO32" si="58">CD11+CD21</f>
        <v>28.452727301874582</v>
      </c>
      <c r="CE29" s="29">
        <f t="shared" si="58"/>
        <v>33.356070828227011</v>
      </c>
      <c r="CF29" s="29">
        <f t="shared" si="58"/>
        <v>38.258468531832484</v>
      </c>
      <c r="CG29" s="29">
        <f t="shared" si="58"/>
        <v>43.159970257061929</v>
      </c>
      <c r="CH29" s="29">
        <f t="shared" si="58"/>
        <v>48.060799805183507</v>
      </c>
      <c r="CI29" s="29">
        <f t="shared" si="58"/>
        <v>53.941010203097491</v>
      </c>
      <c r="CJ29" s="29">
        <f t="shared" si="58"/>
        <v>59.820994754502351</v>
      </c>
      <c r="CK29" s="29">
        <f t="shared" si="58"/>
        <v>66.191140046350085</v>
      </c>
      <c r="CL29" s="29">
        <f t="shared" si="58"/>
        <v>72.562299162940377</v>
      </c>
      <c r="CM29" s="29">
        <f t="shared" si="58"/>
        <v>78.935383477450387</v>
      </c>
      <c r="CN29" s="29">
        <f t="shared" si="58"/>
        <v>85.311487816882888</v>
      </c>
      <c r="CO29" s="29">
        <f t="shared" si="58"/>
        <v>91.692220763739257</v>
      </c>
    </row>
    <row r="30" spans="1:93" ht="18.75" customHeight="1" x14ac:dyDescent="0.15">
      <c r="A30" s="3">
        <v>25</v>
      </c>
      <c r="B30" s="7">
        <v>25</v>
      </c>
      <c r="C30" s="7">
        <v>15.5</v>
      </c>
      <c r="D30" s="7">
        <v>-5</v>
      </c>
      <c r="E30" s="8">
        <v>2.6229834993513914E-2</v>
      </c>
      <c r="F30" s="8">
        <v>0.24988256759344754</v>
      </c>
      <c r="G30" s="7"/>
      <c r="H30" s="7"/>
      <c r="I30" s="3">
        <f t="shared" si="0"/>
        <v>0</v>
      </c>
      <c r="O30" s="20"/>
      <c r="P30" s="23"/>
      <c r="Q30" s="3" t="s">
        <v>50</v>
      </c>
      <c r="R30" s="29">
        <f t="shared" ref="R30:AG36" si="59">R12+R22</f>
        <v>-9.9928889959878937</v>
      </c>
      <c r="S30" s="29">
        <f t="shared" si="59"/>
        <v>-9.979746841655377</v>
      </c>
      <c r="T30" s="29">
        <f t="shared" si="59"/>
        <v>-9.9326931913867487</v>
      </c>
      <c r="U30" s="29">
        <f t="shared" si="59"/>
        <v>-9.8517466246324865</v>
      </c>
      <c r="V30" s="29">
        <f t="shared" si="59"/>
        <v>-9.7372359033676812</v>
      </c>
      <c r="W30" s="29">
        <f t="shared" si="59"/>
        <v>-9.5896429080356942</v>
      </c>
      <c r="X30" s="29">
        <f t="shared" si="59"/>
        <v>-9.3849515941911115</v>
      </c>
      <c r="Y30" s="29">
        <f t="shared" si="59"/>
        <v>-9.1110724156572509</v>
      </c>
      <c r="Z30" s="29">
        <f t="shared" si="59"/>
        <v>-8.7901304554817763</v>
      </c>
      <c r="AA30" s="29">
        <f t="shared" si="59"/>
        <v>-8.4242108930070536</v>
      </c>
      <c r="AB30" s="29">
        <f t="shared" si="59"/>
        <v>-8.0157209567347998</v>
      </c>
      <c r="AC30" s="29">
        <f t="shared" si="59"/>
        <v>-7.5673342405184307</v>
      </c>
      <c r="AD30" s="29">
        <f t="shared" si="59"/>
        <v>-6.9810925572107898</v>
      </c>
      <c r="AE30" s="29">
        <f t="shared" si="59"/>
        <v>-6.3476041386413016</v>
      </c>
      <c r="AF30" s="29">
        <f t="shared" si="59"/>
        <v>-5.6148103644714107</v>
      </c>
      <c r="AG30" s="29">
        <f t="shared" si="59"/>
        <v>-4.8413119359385179</v>
      </c>
      <c r="AH30" s="29">
        <f t="shared" si="57"/>
        <v>-4.0351643434336495</v>
      </c>
      <c r="AI30" s="29">
        <f t="shared" si="57"/>
        <v>-3.2047997978658938</v>
      </c>
      <c r="AJ30" s="29">
        <f t="shared" si="57"/>
        <v>-2.3589551677413079</v>
      </c>
      <c r="AK30" s="29">
        <f t="shared" si="57"/>
        <v>-5.0040027809793939</v>
      </c>
      <c r="AL30" s="29">
        <f t="shared" si="57"/>
        <v>-4.9909343543456517</v>
      </c>
      <c r="AM30" s="29">
        <f t="shared" si="57"/>
        <v>-4.9442017088895156</v>
      </c>
      <c r="AN30" s="29">
        <f t="shared" si="57"/>
        <v>-4.8638280273628087</v>
      </c>
      <c r="AO30" s="29">
        <f t="shared" si="57"/>
        <v>-4.7501174324065527</v>
      </c>
      <c r="AP30" s="29">
        <f t="shared" si="57"/>
        <v>-4.6035113321250307</v>
      </c>
      <c r="AQ30" s="29">
        <f t="shared" si="57"/>
        <v>-4.4001293463080504</v>
      </c>
      <c r="AR30" s="29">
        <f t="shared" si="57"/>
        <v>-4.1279725320566643</v>
      </c>
      <c r="AS30" s="29">
        <f t="shared" si="57"/>
        <v>-3.8089796611104467</v>
      </c>
      <c r="AT30" s="29">
        <f t="shared" si="57"/>
        <v>-3.4451460113446921</v>
      </c>
      <c r="AU30" s="29">
        <f t="shared" si="57"/>
        <v>-3.0388106267582184</v>
      </c>
      <c r="AV30" s="29">
        <f t="shared" si="57"/>
        <v>-2.5924710683322596</v>
      </c>
      <c r="AW30" s="29">
        <f t="shared" si="57"/>
        <v>-2.0086111345160491</v>
      </c>
      <c r="AX30" s="29">
        <f t="shared" si="57"/>
        <v>-1.3772241634588918</v>
      </c>
      <c r="AY30" s="29">
        <f t="shared" si="57"/>
        <v>-0.64634077435533932</v>
      </c>
      <c r="AZ30" s="29">
        <f t="shared" si="57"/>
        <v>0.12580880053532262</v>
      </c>
      <c r="BA30" s="29">
        <f t="shared" si="57"/>
        <v>0.93128720354650429</v>
      </c>
      <c r="BB30" s="29">
        <f t="shared" si="57"/>
        <v>1.7617793519459761</v>
      </c>
      <c r="BC30" s="29">
        <f t="shared" si="57"/>
        <v>2.608850358366019</v>
      </c>
      <c r="BD30" s="29">
        <f t="shared" si="57"/>
        <v>0</v>
      </c>
      <c r="BE30" s="29">
        <f t="shared" si="57"/>
        <v>1.2909373881880942E-2</v>
      </c>
      <c r="BF30" s="29">
        <f t="shared" si="57"/>
        <v>5.9209047212430865E-2</v>
      </c>
      <c r="BG30" s="29">
        <f t="shared" si="57"/>
        <v>0.13891125826616293</v>
      </c>
      <c r="BH30" s="29">
        <f t="shared" si="57"/>
        <v>0.25168007316917357</v>
      </c>
      <c r="BI30" s="29">
        <f t="shared" si="57"/>
        <v>0.3970652477445557</v>
      </c>
      <c r="BJ30" s="29">
        <f t="shared" si="57"/>
        <v>0.59874322752803755</v>
      </c>
      <c r="BK30" s="29">
        <f t="shared" si="57"/>
        <v>0.86874294457755064</v>
      </c>
      <c r="BL30" s="29">
        <f t="shared" si="57"/>
        <v>1.1853320484736307</v>
      </c>
      <c r="BM30" s="29">
        <f t="shared" si="57"/>
        <v>1.5465286754951253</v>
      </c>
      <c r="BN30" s="29">
        <f t="shared" si="57"/>
        <v>1.9501543143851359</v>
      </c>
      <c r="BO30" s="29">
        <f t="shared" si="57"/>
        <v>2.3936705368481661</v>
      </c>
      <c r="BP30" s="29">
        <f t="shared" si="57"/>
        <v>2.9741918138452843</v>
      </c>
      <c r="BQ30" s="29">
        <f t="shared" si="57"/>
        <v>3.6024743162996997</v>
      </c>
      <c r="BR30" s="29">
        <f t="shared" si="57"/>
        <v>4.3302532949016284</v>
      </c>
      <c r="BS30" s="29">
        <f t="shared" si="57"/>
        <v>5.0998220665404084</v>
      </c>
      <c r="BT30" s="29">
        <f t="shared" si="57"/>
        <v>5.9032910583430231</v>
      </c>
      <c r="BU30" s="29">
        <f t="shared" si="57"/>
        <v>6.7325470770697029</v>
      </c>
      <c r="BV30" s="29">
        <f t="shared" si="57"/>
        <v>7.5794723693655586</v>
      </c>
      <c r="BW30" s="29">
        <f t="shared" si="57"/>
        <v>5.0192263808459234</v>
      </c>
      <c r="BX30" s="29">
        <f t="shared" si="57"/>
        <v>5.0320472162057053</v>
      </c>
      <c r="BY30" s="29">
        <f t="shared" si="57"/>
        <v>5.0778797222618515</v>
      </c>
      <c r="BZ30" s="29">
        <f t="shared" si="57"/>
        <v>5.1567010016760202</v>
      </c>
      <c r="CA30" s="29">
        <f t="shared" si="57"/>
        <v>5.268241840281048</v>
      </c>
      <c r="CB30" s="29">
        <f t="shared" si="57"/>
        <v>5.4121125438898048</v>
      </c>
      <c r="CC30" s="29">
        <f t="shared" si="57"/>
        <v>5.6117900653066783</v>
      </c>
      <c r="CD30" s="29">
        <f t="shared" si="58"/>
        <v>5.879118812290427</v>
      </c>
      <c r="CE30" s="29">
        <f t="shared" si="58"/>
        <v>6.1926584167191034</v>
      </c>
      <c r="CF30" s="29">
        <f t="shared" si="58"/>
        <v>6.5505541821450493</v>
      </c>
      <c r="CG30" s="29">
        <f t="shared" si="58"/>
        <v>6.9506247752788575</v>
      </c>
      <c r="CH30" s="29">
        <f t="shared" si="58"/>
        <v>7.390562577762779</v>
      </c>
      <c r="CI30" s="29">
        <f t="shared" si="58"/>
        <v>7.9667195493245533</v>
      </c>
      <c r="CJ30" s="29">
        <f t="shared" si="58"/>
        <v>8.5906819628980848</v>
      </c>
      <c r="CK30" s="29">
        <f t="shared" si="58"/>
        <v>9.314100387970516</v>
      </c>
      <c r="CL30" s="29">
        <f t="shared" si="58"/>
        <v>10.079687320284489</v>
      </c>
      <c r="CM30" s="29">
        <f t="shared" si="58"/>
        <v>10.879759480809991</v>
      </c>
      <c r="CN30" s="29">
        <f t="shared" si="58"/>
        <v>11.706213756106511</v>
      </c>
      <c r="CO30" s="29">
        <f t="shared" si="58"/>
        <v>12.550923709718152</v>
      </c>
    </row>
    <row r="31" spans="1:93" ht="18.75" customHeight="1" x14ac:dyDescent="0.15">
      <c r="A31" s="3">
        <v>26</v>
      </c>
      <c r="B31" s="7">
        <v>26</v>
      </c>
      <c r="C31" s="7">
        <v>19.5</v>
      </c>
      <c r="D31" s="7">
        <v>-5</v>
      </c>
      <c r="E31" s="8">
        <v>2.9718101876439838E-2</v>
      </c>
      <c r="F31" s="8">
        <v>0.39648866787496895</v>
      </c>
      <c r="G31" s="7"/>
      <c r="H31" s="7"/>
      <c r="I31" s="3">
        <f t="shared" si="0"/>
        <v>0</v>
      </c>
      <c r="O31" s="20"/>
      <c r="P31" s="26">
        <v>2</v>
      </c>
      <c r="Q31" s="3" t="s">
        <v>51</v>
      </c>
      <c r="R31" s="29">
        <f t="shared" si="59"/>
        <v>3.5435940085494968</v>
      </c>
      <c r="S31" s="29">
        <f t="shared" si="57"/>
        <v>7.5923822175359419</v>
      </c>
      <c r="T31" s="29">
        <f t="shared" si="57"/>
        <v>11.640083447824589</v>
      </c>
      <c r="U31" s="29">
        <f t="shared" si="57"/>
        <v>15.686070810211621</v>
      </c>
      <c r="V31" s="29">
        <f t="shared" si="57"/>
        <v>19.729811389010997</v>
      </c>
      <c r="W31" s="29">
        <f t="shared" si="57"/>
        <v>24.275061583505749</v>
      </c>
      <c r="X31" s="29">
        <f t="shared" si="57"/>
        <v>29.319606497170859</v>
      </c>
      <c r="Y31" s="29">
        <f t="shared" si="57"/>
        <v>34.357925519252802</v>
      </c>
      <c r="Z31" s="29">
        <f t="shared" si="57"/>
        <v>39.389069128464556</v>
      </c>
      <c r="AA31" s="29">
        <f t="shared" si="57"/>
        <v>44.412301376269099</v>
      </c>
      <c r="AB31" s="29">
        <f t="shared" si="57"/>
        <v>49.427116021642924</v>
      </c>
      <c r="AC31" s="29">
        <f t="shared" si="57"/>
        <v>55.431618192924454</v>
      </c>
      <c r="AD31" s="29">
        <f t="shared" si="57"/>
        <v>61.422818686830546</v>
      </c>
      <c r="AE31" s="29">
        <f t="shared" si="57"/>
        <v>67.896957498887886</v>
      </c>
      <c r="AF31" s="29">
        <f t="shared" si="57"/>
        <v>74.354714606102121</v>
      </c>
      <c r="AG31" s="29">
        <f t="shared" si="57"/>
        <v>80.796132924035277</v>
      </c>
      <c r="AH31" s="29">
        <f t="shared" si="57"/>
        <v>87.221624938842254</v>
      </c>
      <c r="AI31" s="29">
        <f t="shared" si="57"/>
        <v>93.632241057123935</v>
      </c>
      <c r="AJ31" s="29">
        <f t="shared" si="57"/>
        <v>100.02858704699823</v>
      </c>
      <c r="AK31" s="29">
        <f t="shared" si="57"/>
        <v>3.5068507023700324</v>
      </c>
      <c r="AL31" s="29">
        <f t="shared" si="57"/>
        <v>7.5143523903931939</v>
      </c>
      <c r="AM31" s="29">
        <f t="shared" si="57"/>
        <v>11.52095122683318</v>
      </c>
      <c r="AN31" s="29">
        <f t="shared" si="57"/>
        <v>15.526229834993513</v>
      </c>
      <c r="AO31" s="29">
        <f t="shared" si="57"/>
        <v>19.529718101876441</v>
      </c>
      <c r="AP31" s="29">
        <f t="shared" si="57"/>
        <v>24.03106652523034</v>
      </c>
      <c r="AQ31" s="29">
        <f t="shared" si="57"/>
        <v>29.028766982855437</v>
      </c>
      <c r="AR31" s="29">
        <f t="shared" si="57"/>
        <v>34.021807482572591</v>
      </c>
      <c r="AS31" s="29">
        <f t="shared" si="57"/>
        <v>39.00970596024213</v>
      </c>
      <c r="AT31" s="29">
        <f t="shared" si="57"/>
        <v>43.991974774082124</v>
      </c>
      <c r="AU31" s="29">
        <f t="shared" si="57"/>
        <v>48.968087371264694</v>
      </c>
      <c r="AV31" s="29">
        <f t="shared" si="57"/>
        <v>54.931173018730576</v>
      </c>
      <c r="AW31" s="29">
        <f t="shared" si="57"/>
        <v>60.884779783978686</v>
      </c>
      <c r="AX31" s="29">
        <f t="shared" si="57"/>
        <v>67.324026128218009</v>
      </c>
      <c r="AY31" s="29">
        <f t="shared" si="57"/>
        <v>73.752534270842673</v>
      </c>
      <c r="AZ31" s="29">
        <f t="shared" si="57"/>
        <v>80.170809541189882</v>
      </c>
      <c r="BA31" s="29">
        <f t="shared" si="57"/>
        <v>86.579527421119565</v>
      </c>
      <c r="BB31" s="29">
        <f t="shared" si="57"/>
        <v>92.979079742322938</v>
      </c>
      <c r="BC31" s="29">
        <f t="shared" si="57"/>
        <v>99.371450908431896</v>
      </c>
      <c r="BD31" s="29">
        <f t="shared" si="57"/>
        <v>3.4708299849856741</v>
      </c>
      <c r="BE31" s="29">
        <f t="shared" si="57"/>
        <v>7.4372503371668301</v>
      </c>
      <c r="BF31" s="29">
        <f t="shared" si="57"/>
        <v>11.403138897889335</v>
      </c>
      <c r="BG31" s="29">
        <f t="shared" si="57"/>
        <v>15.368225007261415</v>
      </c>
      <c r="BH31" s="29">
        <f t="shared" si="57"/>
        <v>19.332247921669683</v>
      </c>
      <c r="BI31" s="29">
        <f t="shared" si="57"/>
        <v>23.790210288396562</v>
      </c>
      <c r="BJ31" s="29">
        <f t="shared" si="57"/>
        <v>28.741209178773364</v>
      </c>
      <c r="BK31" s="29">
        <f t="shared" si="57"/>
        <v>33.689446762332516</v>
      </c>
      <c r="BL31" s="29">
        <f t="shared" si="57"/>
        <v>38.634631072707613</v>
      </c>
      <c r="BM31" s="29">
        <f t="shared" si="57"/>
        <v>43.576535017685188</v>
      </c>
      <c r="BN31" s="29">
        <f t="shared" si="57"/>
        <v>48.515016913957155</v>
      </c>
      <c r="BO31" s="29">
        <f t="shared" si="57"/>
        <v>54.436657787008244</v>
      </c>
      <c r="BP31" s="29">
        <f t="shared" si="57"/>
        <v>60.353419262974164</v>
      </c>
      <c r="BQ31" s="29">
        <f t="shared" si="57"/>
        <v>66.758065103209645</v>
      </c>
      <c r="BR31" s="29">
        <f t="shared" si="57"/>
        <v>73.15782564982743</v>
      </c>
      <c r="BS31" s="29">
        <f t="shared" si="57"/>
        <v>79.553421470124803</v>
      </c>
      <c r="BT31" s="29">
        <f t="shared" si="57"/>
        <v>85.945732832203504</v>
      </c>
      <c r="BU31" s="29">
        <f t="shared" si="57"/>
        <v>92.335739433682818</v>
      </c>
      <c r="BV31" s="29">
        <f t="shared" si="57"/>
        <v>98.72491979920774</v>
      </c>
      <c r="BW31" s="29">
        <f t="shared" si="57"/>
        <v>3.4346798692184048</v>
      </c>
      <c r="BX31" s="29">
        <f t="shared" si="57"/>
        <v>7.3598693131430268</v>
      </c>
      <c r="BY31" s="29">
        <f t="shared" si="57"/>
        <v>11.284905489981957</v>
      </c>
      <c r="BZ31" s="29">
        <f t="shared" si="57"/>
        <v>15.209666720999962</v>
      </c>
      <c r="CA31" s="29">
        <f t="shared" si="57"/>
        <v>19.13410177718918</v>
      </c>
      <c r="CB31" s="29">
        <f t="shared" si="57"/>
        <v>23.548548918068445</v>
      </c>
      <c r="CC31" s="29">
        <f t="shared" si="57"/>
        <v>28.452727301874582</v>
      </c>
      <c r="CD31" s="29">
        <f t="shared" si="58"/>
        <v>33.356070828227011</v>
      </c>
      <c r="CE31" s="29">
        <f t="shared" si="58"/>
        <v>38.258468531832484</v>
      </c>
      <c r="CF31" s="29">
        <f t="shared" si="58"/>
        <v>43.159970257061929</v>
      </c>
      <c r="CG31" s="29">
        <f t="shared" si="58"/>
        <v>48.060799805183507</v>
      </c>
      <c r="CH31" s="29">
        <f t="shared" si="58"/>
        <v>53.941010203097491</v>
      </c>
      <c r="CI31" s="29">
        <f t="shared" si="58"/>
        <v>59.820994754502351</v>
      </c>
      <c r="CJ31" s="29">
        <f t="shared" si="58"/>
        <v>66.191140046350085</v>
      </c>
      <c r="CK31" s="29">
        <f t="shared" si="58"/>
        <v>72.562299162940377</v>
      </c>
      <c r="CL31" s="29">
        <f t="shared" si="58"/>
        <v>78.935383477450387</v>
      </c>
      <c r="CM31" s="29">
        <f t="shared" si="58"/>
        <v>85.311487816882888</v>
      </c>
      <c r="CN31" s="29">
        <f t="shared" si="58"/>
        <v>91.692220763739257</v>
      </c>
      <c r="CO31" s="29">
        <f t="shared" si="58"/>
        <v>98.077747736989409</v>
      </c>
    </row>
    <row r="32" spans="1:93" ht="18.75" customHeight="1" x14ac:dyDescent="0.15">
      <c r="A32" s="3">
        <v>27</v>
      </c>
      <c r="B32" s="7">
        <v>27</v>
      </c>
      <c r="C32" s="7">
        <v>24</v>
      </c>
      <c r="D32" s="7">
        <v>-5</v>
      </c>
      <c r="E32" s="8">
        <v>3.1066525230339388E-2</v>
      </c>
      <c r="F32" s="8">
        <v>0.59987065369195003</v>
      </c>
      <c r="G32" s="7"/>
      <c r="H32" s="7"/>
      <c r="I32" s="3">
        <f t="shared" si="0"/>
        <v>0</v>
      </c>
      <c r="O32" s="20"/>
      <c r="P32" s="23"/>
      <c r="Q32" s="3" t="s">
        <v>52</v>
      </c>
      <c r="R32" s="29">
        <f t="shared" si="59"/>
        <v>-9.979746841655377</v>
      </c>
      <c r="S32" s="29">
        <f t="shared" si="57"/>
        <v>-9.9326931913867487</v>
      </c>
      <c r="T32" s="29">
        <f t="shared" si="57"/>
        <v>-9.8517466246324865</v>
      </c>
      <c r="U32" s="29">
        <f t="shared" si="57"/>
        <v>-9.7372359033676812</v>
      </c>
      <c r="V32" s="29">
        <f t="shared" si="57"/>
        <v>-9.5896429080356942</v>
      </c>
      <c r="W32" s="29">
        <f t="shared" si="57"/>
        <v>-9.3849515941911115</v>
      </c>
      <c r="X32" s="29">
        <f t="shared" si="57"/>
        <v>-9.1110724156572509</v>
      </c>
      <c r="Y32" s="29">
        <f t="shared" si="57"/>
        <v>-8.7901304554817763</v>
      </c>
      <c r="Z32" s="29">
        <f t="shared" si="57"/>
        <v>-8.4242108930070536</v>
      </c>
      <c r="AA32" s="29">
        <f t="shared" si="57"/>
        <v>-8.0157209567347998</v>
      </c>
      <c r="AB32" s="29">
        <f t="shared" si="57"/>
        <v>-7.5673342405184307</v>
      </c>
      <c r="AC32" s="29">
        <f t="shared" si="57"/>
        <v>-6.9810925572107898</v>
      </c>
      <c r="AD32" s="29">
        <f t="shared" si="57"/>
        <v>-6.3476041386413016</v>
      </c>
      <c r="AE32" s="29">
        <f t="shared" si="57"/>
        <v>-5.6148103644714107</v>
      </c>
      <c r="AF32" s="29">
        <f t="shared" si="57"/>
        <v>-4.8413119359385179</v>
      </c>
      <c r="AG32" s="29">
        <f t="shared" si="57"/>
        <v>-4.0351643434336495</v>
      </c>
      <c r="AH32" s="29">
        <f t="shared" si="57"/>
        <v>-3.2047997978658938</v>
      </c>
      <c r="AI32" s="29">
        <f t="shared" si="57"/>
        <v>-2.3589551677413079</v>
      </c>
      <c r="AJ32" s="29">
        <f t="shared" si="57"/>
        <v>-1.5024266218640356</v>
      </c>
      <c r="AK32" s="29">
        <f t="shared" si="57"/>
        <v>-4.9909343543456517</v>
      </c>
      <c r="AL32" s="29">
        <f t="shared" si="57"/>
        <v>-4.9442017088895156</v>
      </c>
      <c r="AM32" s="29">
        <f t="shared" si="57"/>
        <v>-4.8638280273628087</v>
      </c>
      <c r="AN32" s="29">
        <f t="shared" si="57"/>
        <v>-4.7501174324065527</v>
      </c>
      <c r="AO32" s="29">
        <f t="shared" si="57"/>
        <v>-4.6035113321250307</v>
      </c>
      <c r="AP32" s="29">
        <f t="shared" si="57"/>
        <v>-4.4001293463080504</v>
      </c>
      <c r="AQ32" s="29">
        <f t="shared" si="57"/>
        <v>-4.1279725320566643</v>
      </c>
      <c r="AR32" s="29">
        <f t="shared" si="57"/>
        <v>-3.8089796611104467</v>
      </c>
      <c r="AS32" s="29">
        <f t="shared" si="57"/>
        <v>-3.4451460113446921</v>
      </c>
      <c r="AT32" s="29">
        <f t="shared" si="57"/>
        <v>-3.0388106267582184</v>
      </c>
      <c r="AU32" s="29">
        <f t="shared" si="57"/>
        <v>-2.5924710683322596</v>
      </c>
      <c r="AV32" s="29">
        <f t="shared" si="57"/>
        <v>-2.0086111345160491</v>
      </c>
      <c r="AW32" s="29">
        <f t="shared" si="57"/>
        <v>-1.3772241634588918</v>
      </c>
      <c r="AX32" s="29">
        <f t="shared" si="57"/>
        <v>-0.64634077435533932</v>
      </c>
      <c r="AY32" s="29">
        <f t="shared" si="57"/>
        <v>0.12580880053532262</v>
      </c>
      <c r="AZ32" s="29">
        <f t="shared" si="57"/>
        <v>0.93128720354650429</v>
      </c>
      <c r="BA32" s="29">
        <f t="shared" si="57"/>
        <v>1.7617793519459761</v>
      </c>
      <c r="BB32" s="29">
        <f t="shared" si="57"/>
        <v>2.608850358366019</v>
      </c>
      <c r="BC32" s="29">
        <f t="shared" si="57"/>
        <v>3.4639947452362083</v>
      </c>
      <c r="BD32" s="29">
        <f t="shared" si="57"/>
        <v>1.2909373881880942E-2</v>
      </c>
      <c r="BE32" s="29">
        <f t="shared" si="57"/>
        <v>5.9209047212430865E-2</v>
      </c>
      <c r="BF32" s="29">
        <f t="shared" si="57"/>
        <v>0.13891125826616293</v>
      </c>
      <c r="BG32" s="29">
        <f t="shared" si="57"/>
        <v>0.25168007316917357</v>
      </c>
      <c r="BH32" s="29">
        <f t="shared" si="57"/>
        <v>0.3970652477445557</v>
      </c>
      <c r="BI32" s="29">
        <f t="shared" si="57"/>
        <v>0.59874322752803755</v>
      </c>
      <c r="BJ32" s="29">
        <f t="shared" si="57"/>
        <v>0.86874294457755064</v>
      </c>
      <c r="BK32" s="29">
        <f t="shared" si="57"/>
        <v>1.1853320484736307</v>
      </c>
      <c r="BL32" s="29">
        <f t="shared" si="57"/>
        <v>1.5465286754951253</v>
      </c>
      <c r="BM32" s="29">
        <f t="shared" si="57"/>
        <v>1.9501543143851359</v>
      </c>
      <c r="BN32" s="29">
        <f t="shared" si="57"/>
        <v>2.3936705368481661</v>
      </c>
      <c r="BO32" s="29">
        <f t="shared" si="57"/>
        <v>2.9741918138452843</v>
      </c>
      <c r="BP32" s="29">
        <f t="shared" si="57"/>
        <v>3.6024743162996997</v>
      </c>
      <c r="BQ32" s="29">
        <f t="shared" si="57"/>
        <v>4.3302532949016284</v>
      </c>
      <c r="BR32" s="29">
        <f t="shared" si="57"/>
        <v>5.0998220665404084</v>
      </c>
      <c r="BS32" s="29">
        <f t="shared" si="57"/>
        <v>5.9032910583430231</v>
      </c>
      <c r="BT32" s="29">
        <f t="shared" si="57"/>
        <v>6.7325470770697029</v>
      </c>
      <c r="BU32" s="29">
        <f t="shared" si="57"/>
        <v>7.5794723693655586</v>
      </c>
      <c r="BV32" s="29">
        <f t="shared" si="57"/>
        <v>8.4324876149865684</v>
      </c>
      <c r="BW32" s="29">
        <f t="shared" si="57"/>
        <v>5.0320472162057053</v>
      </c>
      <c r="BX32" s="29">
        <f t="shared" si="57"/>
        <v>5.0778797222618515</v>
      </c>
      <c r="BY32" s="29">
        <f t="shared" si="57"/>
        <v>5.1567010016760202</v>
      </c>
      <c r="BZ32" s="29">
        <f t="shared" si="57"/>
        <v>5.268241840281048</v>
      </c>
      <c r="CA32" s="29">
        <f t="shared" si="57"/>
        <v>5.4121125438898048</v>
      </c>
      <c r="CB32" s="29">
        <f t="shared" si="57"/>
        <v>5.6117900653066783</v>
      </c>
      <c r="CC32" s="29">
        <f t="shared" si="57"/>
        <v>5.879118812290427</v>
      </c>
      <c r="CD32" s="29">
        <f t="shared" si="58"/>
        <v>6.1926584167191034</v>
      </c>
      <c r="CE32" s="29">
        <f t="shared" si="58"/>
        <v>6.5505541821450493</v>
      </c>
      <c r="CF32" s="29">
        <f t="shared" si="58"/>
        <v>6.9506247752788575</v>
      </c>
      <c r="CG32" s="29">
        <f t="shared" si="58"/>
        <v>7.390562577762779</v>
      </c>
      <c r="CH32" s="29">
        <f t="shared" si="58"/>
        <v>7.9667195493245533</v>
      </c>
      <c r="CI32" s="29">
        <f t="shared" si="58"/>
        <v>8.5906819628980848</v>
      </c>
      <c r="CJ32" s="29">
        <f t="shared" si="58"/>
        <v>9.314100387970516</v>
      </c>
      <c r="CK32" s="29">
        <f t="shared" si="58"/>
        <v>10.079687320284489</v>
      </c>
      <c r="CL32" s="29">
        <f t="shared" si="58"/>
        <v>10.879759480809991</v>
      </c>
      <c r="CM32" s="29">
        <f t="shared" si="58"/>
        <v>11.706213756106511</v>
      </c>
      <c r="CN32" s="29">
        <f t="shared" si="58"/>
        <v>12.550923709718152</v>
      </c>
      <c r="CO32" s="29">
        <f t="shared" si="58"/>
        <v>13.405369535199371</v>
      </c>
    </row>
    <row r="33" spans="1:93" ht="18.75" customHeight="1" x14ac:dyDescent="0.15">
      <c r="A33" s="3">
        <v>28</v>
      </c>
      <c r="B33" s="7">
        <v>28</v>
      </c>
      <c r="C33" s="7">
        <v>29</v>
      </c>
      <c r="D33" s="7">
        <v>-5</v>
      </c>
      <c r="E33" s="8">
        <v>2.8766982855437818E-2</v>
      </c>
      <c r="F33" s="8">
        <v>0.87202746794333608</v>
      </c>
      <c r="G33" s="7"/>
      <c r="H33" s="7"/>
      <c r="I33" s="3">
        <f t="shared" si="0"/>
        <v>0</v>
      </c>
      <c r="O33" s="20"/>
      <c r="P33" s="26">
        <v>3</v>
      </c>
      <c r="Q33" s="3" t="s">
        <v>53</v>
      </c>
      <c r="R33" s="29">
        <f t="shared" si="59"/>
        <v>3.5068507023700324</v>
      </c>
      <c r="S33" s="29">
        <f t="shared" si="57"/>
        <v>7.5143523903931939</v>
      </c>
      <c r="T33" s="29">
        <f t="shared" si="57"/>
        <v>11.52095122683318</v>
      </c>
      <c r="U33" s="29">
        <f t="shared" si="57"/>
        <v>15.526229834993513</v>
      </c>
      <c r="V33" s="29">
        <f t="shared" si="57"/>
        <v>19.529718101876441</v>
      </c>
      <c r="W33" s="29">
        <f t="shared" si="57"/>
        <v>24.03106652523034</v>
      </c>
      <c r="X33" s="29">
        <f t="shared" si="57"/>
        <v>29.028766982855437</v>
      </c>
      <c r="Y33" s="29">
        <f t="shared" si="57"/>
        <v>34.021807482572591</v>
      </c>
      <c r="Z33" s="29">
        <f t="shared" si="57"/>
        <v>39.00970596024213</v>
      </c>
      <c r="AA33" s="29">
        <f t="shared" si="57"/>
        <v>43.991974774082124</v>
      </c>
      <c r="AB33" s="29">
        <f t="shared" si="57"/>
        <v>48.968087371264694</v>
      </c>
      <c r="AC33" s="29">
        <f t="shared" si="57"/>
        <v>54.931173018730576</v>
      </c>
      <c r="AD33" s="29">
        <f t="shared" si="57"/>
        <v>60.884779783978686</v>
      </c>
      <c r="AE33" s="29">
        <f t="shared" si="57"/>
        <v>67.324026128218009</v>
      </c>
      <c r="AF33" s="29">
        <f t="shared" si="57"/>
        <v>73.752534270842673</v>
      </c>
      <c r="AG33" s="29">
        <f t="shared" si="57"/>
        <v>80.170809541189882</v>
      </c>
      <c r="AH33" s="29">
        <f t="shared" si="57"/>
        <v>86.579527421119565</v>
      </c>
      <c r="AI33" s="29">
        <f t="shared" si="57"/>
        <v>92.979079742322938</v>
      </c>
      <c r="AJ33" s="29">
        <f t="shared" si="57"/>
        <v>99.371450908431896</v>
      </c>
      <c r="AK33" s="29">
        <f t="shared" ref="S33:CC36" si="60">AK15+AK25</f>
        <v>3.4708299849856741</v>
      </c>
      <c r="AL33" s="29">
        <f t="shared" si="60"/>
        <v>7.4372503371668301</v>
      </c>
      <c r="AM33" s="29">
        <f t="shared" si="60"/>
        <v>11.403138897889335</v>
      </c>
      <c r="AN33" s="29">
        <f t="shared" si="60"/>
        <v>15.368225007261415</v>
      </c>
      <c r="AO33" s="29">
        <f t="shared" si="60"/>
        <v>19.332247921669683</v>
      </c>
      <c r="AP33" s="29">
        <f t="shared" si="60"/>
        <v>23.790210288396562</v>
      </c>
      <c r="AQ33" s="29">
        <f t="shared" si="60"/>
        <v>28.741209178773364</v>
      </c>
      <c r="AR33" s="29">
        <f t="shared" si="60"/>
        <v>33.689446762332516</v>
      </c>
      <c r="AS33" s="29">
        <f t="shared" si="60"/>
        <v>38.634631072707613</v>
      </c>
      <c r="AT33" s="29">
        <f t="shared" si="60"/>
        <v>43.576535017685188</v>
      </c>
      <c r="AU33" s="29">
        <f t="shared" si="60"/>
        <v>48.515016913957155</v>
      </c>
      <c r="AV33" s="29">
        <f t="shared" si="60"/>
        <v>54.436657787008244</v>
      </c>
      <c r="AW33" s="29">
        <f t="shared" si="60"/>
        <v>60.353419262974164</v>
      </c>
      <c r="AX33" s="29">
        <f t="shared" si="60"/>
        <v>66.758065103209645</v>
      </c>
      <c r="AY33" s="29">
        <f t="shared" si="60"/>
        <v>73.15782564982743</v>
      </c>
      <c r="AZ33" s="29">
        <f t="shared" si="60"/>
        <v>79.553421470124803</v>
      </c>
      <c r="BA33" s="29">
        <f t="shared" si="60"/>
        <v>85.945732832203504</v>
      </c>
      <c r="BB33" s="29">
        <f t="shared" si="60"/>
        <v>92.335739433682818</v>
      </c>
      <c r="BC33" s="29">
        <f t="shared" si="60"/>
        <v>98.72491979920774</v>
      </c>
      <c r="BD33" s="29">
        <f t="shared" si="60"/>
        <v>3.4346798692184048</v>
      </c>
      <c r="BE33" s="29">
        <f t="shared" si="60"/>
        <v>7.3598693131430268</v>
      </c>
      <c r="BF33" s="29">
        <f t="shared" si="60"/>
        <v>11.284905489981957</v>
      </c>
      <c r="BG33" s="29">
        <f t="shared" si="60"/>
        <v>15.209666720999962</v>
      </c>
      <c r="BH33" s="29">
        <f t="shared" si="60"/>
        <v>19.13410177718918</v>
      </c>
      <c r="BI33" s="29">
        <f t="shared" si="60"/>
        <v>23.548548918068445</v>
      </c>
      <c r="BJ33" s="29">
        <f t="shared" si="60"/>
        <v>28.452727301874582</v>
      </c>
      <c r="BK33" s="29">
        <f t="shared" si="60"/>
        <v>33.356070828227011</v>
      </c>
      <c r="BL33" s="29">
        <f t="shared" si="60"/>
        <v>38.258468531832484</v>
      </c>
      <c r="BM33" s="29">
        <f t="shared" si="60"/>
        <v>43.159970257061929</v>
      </c>
      <c r="BN33" s="29">
        <f t="shared" si="60"/>
        <v>48.060799805183507</v>
      </c>
      <c r="BO33" s="29">
        <f t="shared" si="60"/>
        <v>53.941010203097491</v>
      </c>
      <c r="BP33" s="29">
        <f t="shared" si="60"/>
        <v>59.820994754502351</v>
      </c>
      <c r="BQ33" s="29">
        <f t="shared" si="60"/>
        <v>66.191140046350085</v>
      </c>
      <c r="BR33" s="29">
        <f t="shared" si="60"/>
        <v>72.562299162940377</v>
      </c>
      <c r="BS33" s="29">
        <f t="shared" si="60"/>
        <v>78.935383477450387</v>
      </c>
      <c r="BT33" s="29">
        <f t="shared" si="60"/>
        <v>85.311487816882888</v>
      </c>
      <c r="BU33" s="29">
        <f t="shared" si="60"/>
        <v>91.692220763739257</v>
      </c>
      <c r="BV33" s="29">
        <f t="shared" si="60"/>
        <v>98.077747736989409</v>
      </c>
      <c r="BW33" s="29">
        <f t="shared" si="60"/>
        <v>3.3975374382563612</v>
      </c>
      <c r="BX33" s="29">
        <f t="shared" si="60"/>
        <v>7.2810086092383877</v>
      </c>
      <c r="BY33" s="29">
        <f t="shared" si="60"/>
        <v>11.164524361338726</v>
      </c>
      <c r="BZ33" s="29">
        <f t="shared" si="60"/>
        <v>15.048170836896533</v>
      </c>
      <c r="CA33" s="29">
        <f t="shared" si="60"/>
        <v>18.931972968106933</v>
      </c>
      <c r="CB33" s="29">
        <f t="shared" si="60"/>
        <v>23.302149672766994</v>
      </c>
      <c r="CC33" s="29">
        <f t="shared" si="60"/>
        <v>28.159144325775912</v>
      </c>
      <c r="CD33" s="29">
        <f t="shared" ref="CD33:CO33" si="61">CD15+CD25</f>
        <v>33.016929215338259</v>
      </c>
      <c r="CE33" s="29">
        <f t="shared" si="61"/>
        <v>37.875864957282722</v>
      </c>
      <c r="CF33" s="29">
        <f t="shared" si="61"/>
        <v>42.736256513618223</v>
      </c>
      <c r="CG33" s="29">
        <f t="shared" si="61"/>
        <v>47.598346397746035</v>
      </c>
      <c r="CH33" s="29">
        <f t="shared" si="61"/>
        <v>53.437199507478731</v>
      </c>
      <c r="CI33" s="29">
        <f t="shared" si="61"/>
        <v>59.279783843198594</v>
      </c>
      <c r="CJ33" s="29">
        <f t="shared" si="61"/>
        <v>65.615344500326387</v>
      </c>
      <c r="CK33" s="29">
        <f t="shared" si="61"/>
        <v>71.957677318184267</v>
      </c>
      <c r="CL33" s="29">
        <f t="shared" si="61"/>
        <v>78.308133553737292</v>
      </c>
      <c r="CM33" s="29">
        <f t="shared" si="61"/>
        <v>84.668044043450948</v>
      </c>
      <c r="CN33" s="29">
        <f t="shared" si="61"/>
        <v>91.038379799461538</v>
      </c>
      <c r="CO33" s="29">
        <f t="shared" si="61"/>
        <v>97.41967126465164</v>
      </c>
    </row>
    <row r="34" spans="1:93" ht="18.75" customHeight="1" x14ac:dyDescent="0.15">
      <c r="A34" s="3">
        <v>29</v>
      </c>
      <c r="B34" s="7">
        <v>29</v>
      </c>
      <c r="C34" s="7">
        <v>34</v>
      </c>
      <c r="D34" s="7">
        <v>-5</v>
      </c>
      <c r="E34" s="8">
        <v>2.1807482572593139E-2</v>
      </c>
      <c r="F34" s="8">
        <v>1.1910203388895533</v>
      </c>
      <c r="G34" s="7"/>
      <c r="H34" s="7"/>
      <c r="I34" s="3">
        <f t="shared" si="0"/>
        <v>0</v>
      </c>
      <c r="O34" s="20"/>
      <c r="P34" s="23"/>
      <c r="Q34" s="3" t="s">
        <v>54</v>
      </c>
      <c r="R34" s="29">
        <f t="shared" si="59"/>
        <v>-4.9909343543456517</v>
      </c>
      <c r="S34" s="29">
        <f t="shared" si="60"/>
        <v>-4.9442017088895156</v>
      </c>
      <c r="T34" s="29">
        <f t="shared" si="60"/>
        <v>-4.8638280273628087</v>
      </c>
      <c r="U34" s="29">
        <f t="shared" si="60"/>
        <v>-4.7501174324065527</v>
      </c>
      <c r="V34" s="29">
        <f t="shared" si="60"/>
        <v>-4.6035113321250307</v>
      </c>
      <c r="W34" s="29">
        <f t="shared" si="60"/>
        <v>-4.4001293463080504</v>
      </c>
      <c r="X34" s="29">
        <f t="shared" si="60"/>
        <v>-4.1279725320566643</v>
      </c>
      <c r="Y34" s="29">
        <f t="shared" si="60"/>
        <v>-3.8089796611104467</v>
      </c>
      <c r="Z34" s="29">
        <f t="shared" si="60"/>
        <v>-3.4451460113446921</v>
      </c>
      <c r="AA34" s="29">
        <f t="shared" si="60"/>
        <v>-3.0388106267582184</v>
      </c>
      <c r="AB34" s="29">
        <f t="shared" si="60"/>
        <v>-2.5924710683322596</v>
      </c>
      <c r="AC34" s="29">
        <f t="shared" si="60"/>
        <v>-2.0086111345160491</v>
      </c>
      <c r="AD34" s="29">
        <f t="shared" si="60"/>
        <v>-1.3772241634588918</v>
      </c>
      <c r="AE34" s="29">
        <f t="shared" si="60"/>
        <v>-0.64634077435533932</v>
      </c>
      <c r="AF34" s="29">
        <f t="shared" si="60"/>
        <v>0.12580880053532262</v>
      </c>
      <c r="AG34" s="29">
        <f t="shared" si="60"/>
        <v>0.93128720354650429</v>
      </c>
      <c r="AH34" s="29">
        <f t="shared" si="60"/>
        <v>1.7617793519459761</v>
      </c>
      <c r="AI34" s="29">
        <f t="shared" si="60"/>
        <v>2.608850358366019</v>
      </c>
      <c r="AJ34" s="29">
        <f t="shared" si="60"/>
        <v>3.4639947452362083</v>
      </c>
      <c r="AK34" s="29">
        <f t="shared" si="60"/>
        <v>1.2909373881880942E-2</v>
      </c>
      <c r="AL34" s="29">
        <f t="shared" si="60"/>
        <v>5.9209047212430865E-2</v>
      </c>
      <c r="AM34" s="29">
        <f t="shared" si="60"/>
        <v>0.13891125826616293</v>
      </c>
      <c r="AN34" s="29">
        <f t="shared" si="60"/>
        <v>0.25168007316917357</v>
      </c>
      <c r="AO34" s="29">
        <f t="shared" si="60"/>
        <v>0.3970652477445557</v>
      </c>
      <c r="AP34" s="29">
        <f t="shared" si="60"/>
        <v>0.59874322752803755</v>
      </c>
      <c r="AQ34" s="29">
        <f t="shared" si="60"/>
        <v>0.86874294457755064</v>
      </c>
      <c r="AR34" s="29">
        <f t="shared" si="60"/>
        <v>1.1853320484736307</v>
      </c>
      <c r="AS34" s="29">
        <f t="shared" si="60"/>
        <v>1.5465286754951253</v>
      </c>
      <c r="AT34" s="29">
        <f t="shared" si="60"/>
        <v>1.9501543143851359</v>
      </c>
      <c r="AU34" s="29">
        <f t="shared" si="60"/>
        <v>2.3936705368481661</v>
      </c>
      <c r="AV34" s="29">
        <f t="shared" si="60"/>
        <v>2.9741918138452843</v>
      </c>
      <c r="AW34" s="29">
        <f t="shared" si="60"/>
        <v>3.6024743162996997</v>
      </c>
      <c r="AX34" s="29">
        <f t="shared" si="60"/>
        <v>4.3302532949016284</v>
      </c>
      <c r="AY34" s="29">
        <f t="shared" si="60"/>
        <v>5.0998220665404084</v>
      </c>
      <c r="AZ34" s="29">
        <f t="shared" si="60"/>
        <v>5.9032910583430231</v>
      </c>
      <c r="BA34" s="29">
        <f t="shared" si="60"/>
        <v>6.7325470770697029</v>
      </c>
      <c r="BB34" s="29">
        <f t="shared" si="60"/>
        <v>7.5794723693655586</v>
      </c>
      <c r="BC34" s="29">
        <f t="shared" si="60"/>
        <v>8.4324876149865684</v>
      </c>
      <c r="BD34" s="29">
        <f t="shared" si="60"/>
        <v>5.0320472162057053</v>
      </c>
      <c r="BE34" s="29">
        <f t="shared" si="60"/>
        <v>5.0778797222618515</v>
      </c>
      <c r="BF34" s="29">
        <f t="shared" si="60"/>
        <v>5.1567010016760202</v>
      </c>
      <c r="BG34" s="29">
        <f t="shared" si="60"/>
        <v>5.268241840281048</v>
      </c>
      <c r="BH34" s="29">
        <f t="shared" si="60"/>
        <v>5.4121125438898048</v>
      </c>
      <c r="BI34" s="29">
        <f t="shared" si="60"/>
        <v>5.6117900653066783</v>
      </c>
      <c r="BJ34" s="29">
        <f t="shared" si="60"/>
        <v>5.879118812290427</v>
      </c>
      <c r="BK34" s="29">
        <f t="shared" si="60"/>
        <v>6.1926584167191034</v>
      </c>
      <c r="BL34" s="29">
        <f t="shared" si="60"/>
        <v>6.5505541821450493</v>
      </c>
      <c r="BM34" s="29">
        <f t="shared" si="60"/>
        <v>6.9506247752788575</v>
      </c>
      <c r="BN34" s="29">
        <f t="shared" si="60"/>
        <v>7.390562577762779</v>
      </c>
      <c r="BO34" s="29">
        <f t="shared" si="60"/>
        <v>7.9667195493245533</v>
      </c>
      <c r="BP34" s="29">
        <f t="shared" si="60"/>
        <v>8.5906819628980848</v>
      </c>
      <c r="BQ34" s="29">
        <f t="shared" si="60"/>
        <v>9.314100387970516</v>
      </c>
      <c r="BR34" s="29">
        <f t="shared" si="60"/>
        <v>10.079687320284489</v>
      </c>
      <c r="BS34" s="29">
        <f t="shared" si="60"/>
        <v>10.879759480809991</v>
      </c>
      <c r="BT34" s="29">
        <f t="shared" si="60"/>
        <v>11.706213756106511</v>
      </c>
      <c r="BU34" s="29">
        <f t="shared" si="60"/>
        <v>12.550923709718152</v>
      </c>
      <c r="BV34" s="29">
        <f t="shared" si="60"/>
        <v>13.405369535199371</v>
      </c>
      <c r="BW34" s="29">
        <f t="shared" si="60"/>
        <v>10.06730498477801</v>
      </c>
      <c r="BX34" s="29">
        <f t="shared" si="60"/>
        <v>10.112518675735206</v>
      </c>
      <c r="BY34" s="29">
        <f t="shared" si="60"/>
        <v>10.190291807856596</v>
      </c>
      <c r="BZ34" s="29">
        <f t="shared" si="60"/>
        <v>10.300360859241797</v>
      </c>
      <c r="CA34" s="29">
        <f t="shared" si="60"/>
        <v>10.442328357194251</v>
      </c>
      <c r="CB34" s="29">
        <f t="shared" si="60"/>
        <v>10.639433178865094</v>
      </c>
      <c r="CC34" s="29">
        <f t="shared" si="60"/>
        <v>10.903481625657509</v>
      </c>
      <c r="CD34" s="29">
        <f t="shared" ref="CD34:CO34" si="62">CD16+CD26</f>
        <v>11.213290700772161</v>
      </c>
      <c r="CE34" s="29">
        <f t="shared" si="62"/>
        <v>11.567082912454767</v>
      </c>
      <c r="CF34" s="29">
        <f t="shared" si="62"/>
        <v>11.962756878017952</v>
      </c>
      <c r="CG34" s="29">
        <f t="shared" si="62"/>
        <v>12.39795415259684</v>
      </c>
      <c r="CH34" s="29">
        <f t="shared" si="62"/>
        <v>12.968570974429619</v>
      </c>
      <c r="CI34" s="29">
        <f t="shared" si="62"/>
        <v>13.586852002858414</v>
      </c>
      <c r="CJ34" s="29">
        <f t="shared" si="62"/>
        <v>14.304463471583542</v>
      </c>
      <c r="CK34" s="29">
        <f t="shared" si="62"/>
        <v>15.064568418400997</v>
      </c>
      <c r="CL34" s="29">
        <f t="shared" si="62"/>
        <v>15.859683971864191</v>
      </c>
      <c r="CM34" s="29">
        <f t="shared" si="62"/>
        <v>16.68182961832661</v>
      </c>
      <c r="CN34" s="29">
        <f t="shared" si="62"/>
        <v>17.522527295132033</v>
      </c>
      <c r="CO34" s="29">
        <f t="shared" si="62"/>
        <v>18.377375200311668</v>
      </c>
    </row>
    <row r="35" spans="1:93" ht="18.75" customHeight="1" x14ac:dyDescent="0.15">
      <c r="A35" s="3">
        <v>30</v>
      </c>
      <c r="B35" s="7">
        <v>30</v>
      </c>
      <c r="C35" s="7">
        <v>39</v>
      </c>
      <c r="D35" s="7">
        <v>-5</v>
      </c>
      <c r="E35" s="8">
        <v>9.7059602421285928E-3</v>
      </c>
      <c r="F35" s="8">
        <v>1.5548539886553079</v>
      </c>
      <c r="G35" s="7"/>
      <c r="H35" s="7"/>
      <c r="I35" s="3">
        <f t="shared" si="0"/>
        <v>0</v>
      </c>
      <c r="O35" s="20"/>
      <c r="P35" s="26">
        <v>4</v>
      </c>
      <c r="Q35" s="3" t="s">
        <v>55</v>
      </c>
      <c r="R35" s="29">
        <f t="shared" si="59"/>
        <v>0</v>
      </c>
      <c r="S35" s="29">
        <f t="shared" si="60"/>
        <v>3.5068507023700324</v>
      </c>
      <c r="T35" s="29">
        <f t="shared" si="60"/>
        <v>7.5143523903931939</v>
      </c>
      <c r="U35" s="29">
        <f t="shared" si="60"/>
        <v>11.52095122683318</v>
      </c>
      <c r="V35" s="29">
        <f t="shared" si="60"/>
        <v>15.526229834993513</v>
      </c>
      <c r="W35" s="29">
        <f t="shared" si="60"/>
        <v>19.529718101876441</v>
      </c>
      <c r="X35" s="29">
        <f t="shared" si="60"/>
        <v>24.03106652523034</v>
      </c>
      <c r="Y35" s="29">
        <f t="shared" si="60"/>
        <v>29.028766982855437</v>
      </c>
      <c r="Z35" s="29">
        <f t="shared" si="60"/>
        <v>34.021807482572591</v>
      </c>
      <c r="AA35" s="29">
        <f t="shared" si="60"/>
        <v>39.00970596024213</v>
      </c>
      <c r="AB35" s="29">
        <f t="shared" si="60"/>
        <v>43.991974774082124</v>
      </c>
      <c r="AC35" s="29">
        <f t="shared" si="60"/>
        <v>48.968087371264694</v>
      </c>
      <c r="AD35" s="29">
        <f t="shared" si="60"/>
        <v>54.931173018730576</v>
      </c>
      <c r="AE35" s="29">
        <f t="shared" si="60"/>
        <v>60.884779783978686</v>
      </c>
      <c r="AF35" s="29">
        <f t="shared" si="60"/>
        <v>67.324026128218009</v>
      </c>
      <c r="AG35" s="29">
        <f t="shared" si="60"/>
        <v>73.752534270842673</v>
      </c>
      <c r="AH35" s="29">
        <f t="shared" si="60"/>
        <v>80.170809541189882</v>
      </c>
      <c r="AI35" s="29">
        <f t="shared" si="60"/>
        <v>86.579527421119565</v>
      </c>
      <c r="AJ35" s="29">
        <f t="shared" si="60"/>
        <v>92.979079742322938</v>
      </c>
      <c r="AK35" s="29">
        <f t="shared" si="60"/>
        <v>0</v>
      </c>
      <c r="AL35" s="29">
        <f t="shared" si="60"/>
        <v>3.4708299849856741</v>
      </c>
      <c r="AM35" s="29">
        <f t="shared" si="60"/>
        <v>7.4372503371668301</v>
      </c>
      <c r="AN35" s="29">
        <f t="shared" si="60"/>
        <v>11.403138897889335</v>
      </c>
      <c r="AO35" s="29">
        <f t="shared" si="60"/>
        <v>15.368225007261415</v>
      </c>
      <c r="AP35" s="29">
        <f t="shared" si="60"/>
        <v>19.332247921669683</v>
      </c>
      <c r="AQ35" s="29">
        <f t="shared" si="60"/>
        <v>23.790210288396562</v>
      </c>
      <c r="AR35" s="29">
        <f t="shared" si="60"/>
        <v>28.741209178773364</v>
      </c>
      <c r="AS35" s="29">
        <f t="shared" si="60"/>
        <v>33.689446762332516</v>
      </c>
      <c r="AT35" s="29">
        <f t="shared" si="60"/>
        <v>38.634631072707613</v>
      </c>
      <c r="AU35" s="29">
        <f t="shared" si="60"/>
        <v>43.576535017685188</v>
      </c>
      <c r="AV35" s="29">
        <f t="shared" si="60"/>
        <v>48.515016913957155</v>
      </c>
      <c r="AW35" s="29">
        <f t="shared" si="60"/>
        <v>54.436657787008244</v>
      </c>
      <c r="AX35" s="29">
        <f t="shared" si="60"/>
        <v>60.353419262974164</v>
      </c>
      <c r="AY35" s="29">
        <f t="shared" si="60"/>
        <v>66.758065103209645</v>
      </c>
      <c r="AZ35" s="29">
        <f t="shared" si="60"/>
        <v>73.15782564982743</v>
      </c>
      <c r="BA35" s="29">
        <f t="shared" si="60"/>
        <v>79.553421470124803</v>
      </c>
      <c r="BB35" s="29">
        <f t="shared" si="60"/>
        <v>85.945732832203504</v>
      </c>
      <c r="BC35" s="29">
        <f t="shared" si="60"/>
        <v>92.335739433682818</v>
      </c>
      <c r="BD35" s="29">
        <f t="shared" si="60"/>
        <v>0</v>
      </c>
      <c r="BE35" s="29">
        <f t="shared" si="60"/>
        <v>3.4346798692184048</v>
      </c>
      <c r="BF35" s="29">
        <f t="shared" si="60"/>
        <v>7.3598693131430268</v>
      </c>
      <c r="BG35" s="29">
        <f t="shared" si="60"/>
        <v>11.284905489981957</v>
      </c>
      <c r="BH35" s="29">
        <f t="shared" si="60"/>
        <v>15.209666720999962</v>
      </c>
      <c r="BI35" s="29">
        <f t="shared" si="60"/>
        <v>19.13410177718918</v>
      </c>
      <c r="BJ35" s="29">
        <f t="shared" si="60"/>
        <v>23.548548918068445</v>
      </c>
      <c r="BK35" s="29">
        <f t="shared" si="60"/>
        <v>28.452727301874582</v>
      </c>
      <c r="BL35" s="29">
        <f t="shared" si="60"/>
        <v>33.356070828227011</v>
      </c>
      <c r="BM35" s="29">
        <f t="shared" si="60"/>
        <v>38.258468531832484</v>
      </c>
      <c r="BN35" s="29">
        <f t="shared" si="60"/>
        <v>43.159970257061929</v>
      </c>
      <c r="BO35" s="29">
        <f t="shared" si="60"/>
        <v>48.060799805183507</v>
      </c>
      <c r="BP35" s="29">
        <f t="shared" si="60"/>
        <v>53.941010203097491</v>
      </c>
      <c r="BQ35" s="29">
        <f t="shared" si="60"/>
        <v>59.820994754502351</v>
      </c>
      <c r="BR35" s="29">
        <f t="shared" si="60"/>
        <v>66.191140046350085</v>
      </c>
      <c r="BS35" s="29">
        <f t="shared" si="60"/>
        <v>72.562299162940377</v>
      </c>
      <c r="BT35" s="29">
        <f t="shared" si="60"/>
        <v>78.935383477450387</v>
      </c>
      <c r="BU35" s="29">
        <f t="shared" si="60"/>
        <v>85.311487816882888</v>
      </c>
      <c r="BV35" s="29">
        <f t="shared" si="60"/>
        <v>91.692220763739257</v>
      </c>
      <c r="BW35" s="29">
        <f t="shared" si="60"/>
        <v>0</v>
      </c>
      <c r="BX35" s="29">
        <f t="shared" si="60"/>
        <v>3.3975374382563612</v>
      </c>
      <c r="BY35" s="29">
        <f t="shared" si="60"/>
        <v>7.2810086092383877</v>
      </c>
      <c r="BZ35" s="29">
        <f t="shared" si="60"/>
        <v>11.164524361338726</v>
      </c>
      <c r="CA35" s="29">
        <f t="shared" si="60"/>
        <v>15.048170836896533</v>
      </c>
      <c r="CB35" s="29">
        <f t="shared" si="60"/>
        <v>18.931972968106933</v>
      </c>
      <c r="CC35" s="29">
        <f t="shared" si="60"/>
        <v>23.302149672766994</v>
      </c>
      <c r="CD35" s="29">
        <f t="shared" ref="CD35:CO35" si="63">CD17+CD27</f>
        <v>28.159144325775912</v>
      </c>
      <c r="CE35" s="29">
        <f t="shared" si="63"/>
        <v>33.016929215338259</v>
      </c>
      <c r="CF35" s="29">
        <f t="shared" si="63"/>
        <v>37.875864957282722</v>
      </c>
      <c r="CG35" s="29">
        <f t="shared" si="63"/>
        <v>42.736256513618223</v>
      </c>
      <c r="CH35" s="29">
        <f t="shared" si="63"/>
        <v>47.598346397746035</v>
      </c>
      <c r="CI35" s="29">
        <f t="shared" si="63"/>
        <v>53.437199507478731</v>
      </c>
      <c r="CJ35" s="29">
        <f t="shared" si="63"/>
        <v>59.279783843198594</v>
      </c>
      <c r="CK35" s="29">
        <f t="shared" si="63"/>
        <v>65.615344500326387</v>
      </c>
      <c r="CL35" s="29">
        <f t="shared" si="63"/>
        <v>71.957677318184267</v>
      </c>
      <c r="CM35" s="29">
        <f t="shared" si="63"/>
        <v>78.308133553737292</v>
      </c>
      <c r="CN35" s="29">
        <f t="shared" si="63"/>
        <v>84.668044043450948</v>
      </c>
      <c r="CO35" s="29">
        <f t="shared" si="63"/>
        <v>91.038379799461538</v>
      </c>
    </row>
    <row r="36" spans="1:93" ht="18.75" customHeight="1" x14ac:dyDescent="0.15">
      <c r="A36" s="3">
        <v>31</v>
      </c>
      <c r="B36" s="7">
        <v>31</v>
      </c>
      <c r="C36" s="7">
        <v>44</v>
      </c>
      <c r="D36" s="7">
        <v>-5</v>
      </c>
      <c r="E36" s="8">
        <v>-8.0252259178793181E-3</v>
      </c>
      <c r="F36" s="8">
        <v>1.9611893732417813</v>
      </c>
      <c r="G36" s="7"/>
      <c r="H36" s="7"/>
      <c r="I36" s="3">
        <f t="shared" si="0"/>
        <v>0</v>
      </c>
      <c r="O36" s="23"/>
      <c r="P36" s="23"/>
      <c r="Q36" s="3" t="s">
        <v>56</v>
      </c>
      <c r="R36" s="29">
        <f t="shared" si="59"/>
        <v>-5.0040027809793939</v>
      </c>
      <c r="S36" s="29">
        <f t="shared" si="60"/>
        <v>-4.9909343543456517</v>
      </c>
      <c r="T36" s="29">
        <f t="shared" si="60"/>
        <v>-4.9442017088895156</v>
      </c>
      <c r="U36" s="29">
        <f t="shared" si="60"/>
        <v>-4.8638280273628087</v>
      </c>
      <c r="V36" s="29">
        <f t="shared" si="60"/>
        <v>-4.7501174324065527</v>
      </c>
      <c r="W36" s="29">
        <f t="shared" si="60"/>
        <v>-4.6035113321250307</v>
      </c>
      <c r="X36" s="29">
        <f t="shared" si="60"/>
        <v>-4.4001293463080504</v>
      </c>
      <c r="Y36" s="29">
        <f t="shared" si="60"/>
        <v>-4.1279725320566643</v>
      </c>
      <c r="Z36" s="29">
        <f t="shared" si="60"/>
        <v>-3.8089796611104467</v>
      </c>
      <c r="AA36" s="29">
        <f t="shared" si="60"/>
        <v>-3.4451460113446921</v>
      </c>
      <c r="AB36" s="29">
        <f t="shared" si="60"/>
        <v>-3.0388106267582184</v>
      </c>
      <c r="AC36" s="29">
        <f t="shared" si="60"/>
        <v>-2.5924710683322596</v>
      </c>
      <c r="AD36" s="29">
        <f t="shared" si="60"/>
        <v>-2.0086111345160491</v>
      </c>
      <c r="AE36" s="29">
        <f t="shared" si="60"/>
        <v>-1.3772241634588918</v>
      </c>
      <c r="AF36" s="29">
        <f t="shared" si="60"/>
        <v>-0.64634077435533932</v>
      </c>
      <c r="AG36" s="29">
        <f t="shared" si="60"/>
        <v>0.12580880053532262</v>
      </c>
      <c r="AH36" s="29">
        <f t="shared" si="60"/>
        <v>0.93128720354650429</v>
      </c>
      <c r="AI36" s="29">
        <f t="shared" si="60"/>
        <v>1.7617793519459761</v>
      </c>
      <c r="AJ36" s="29">
        <f t="shared" si="60"/>
        <v>2.608850358366019</v>
      </c>
      <c r="AK36" s="29">
        <f t="shared" si="60"/>
        <v>0</v>
      </c>
      <c r="AL36" s="29">
        <f t="shared" si="60"/>
        <v>1.2909373881880942E-2</v>
      </c>
      <c r="AM36" s="29">
        <f t="shared" si="60"/>
        <v>5.9209047212430865E-2</v>
      </c>
      <c r="AN36" s="29">
        <f t="shared" si="60"/>
        <v>0.13891125826616293</v>
      </c>
      <c r="AO36" s="29">
        <f t="shared" si="60"/>
        <v>0.25168007316917357</v>
      </c>
      <c r="AP36" s="29">
        <f t="shared" si="60"/>
        <v>0.3970652477445557</v>
      </c>
      <c r="AQ36" s="29">
        <f t="shared" si="60"/>
        <v>0.59874322752803755</v>
      </c>
      <c r="AR36" s="29">
        <f t="shared" si="60"/>
        <v>0.86874294457755064</v>
      </c>
      <c r="AS36" s="29">
        <f t="shared" si="60"/>
        <v>1.1853320484736307</v>
      </c>
      <c r="AT36" s="29">
        <f t="shared" si="60"/>
        <v>1.5465286754951253</v>
      </c>
      <c r="AU36" s="29">
        <f t="shared" si="60"/>
        <v>1.9501543143851359</v>
      </c>
      <c r="AV36" s="29">
        <f t="shared" si="60"/>
        <v>2.3936705368481661</v>
      </c>
      <c r="AW36" s="29">
        <f t="shared" si="60"/>
        <v>2.9741918138452843</v>
      </c>
      <c r="AX36" s="29">
        <f t="shared" si="60"/>
        <v>3.6024743162996997</v>
      </c>
      <c r="AY36" s="29">
        <f t="shared" si="60"/>
        <v>4.3302532949016284</v>
      </c>
      <c r="AZ36" s="29">
        <f t="shared" si="60"/>
        <v>5.0998220665404084</v>
      </c>
      <c r="BA36" s="29">
        <f t="shared" si="60"/>
        <v>5.9032910583430231</v>
      </c>
      <c r="BB36" s="29">
        <f t="shared" si="60"/>
        <v>6.7325470770697029</v>
      </c>
      <c r="BC36" s="29">
        <f t="shared" si="60"/>
        <v>7.5794723693655586</v>
      </c>
      <c r="BD36" s="29">
        <f t="shared" si="60"/>
        <v>5.0192263808459234</v>
      </c>
      <c r="BE36" s="29">
        <f t="shared" si="60"/>
        <v>5.0320472162057053</v>
      </c>
      <c r="BF36" s="29">
        <f t="shared" si="60"/>
        <v>5.0778797222618515</v>
      </c>
      <c r="BG36" s="29">
        <f t="shared" si="60"/>
        <v>5.1567010016760202</v>
      </c>
      <c r="BH36" s="29">
        <f t="shared" si="60"/>
        <v>5.268241840281048</v>
      </c>
      <c r="BI36" s="29">
        <f t="shared" si="60"/>
        <v>5.4121125438898048</v>
      </c>
      <c r="BJ36" s="29">
        <f t="shared" si="60"/>
        <v>5.6117900653066783</v>
      </c>
      <c r="BK36" s="29">
        <f t="shared" si="60"/>
        <v>5.879118812290427</v>
      </c>
      <c r="BL36" s="29">
        <f t="shared" si="60"/>
        <v>6.1926584167191034</v>
      </c>
      <c r="BM36" s="29">
        <f t="shared" si="60"/>
        <v>6.5505541821450493</v>
      </c>
      <c r="BN36" s="29">
        <f t="shared" si="60"/>
        <v>6.9506247752788575</v>
      </c>
      <c r="BO36" s="29">
        <f t="shared" si="60"/>
        <v>7.390562577762779</v>
      </c>
      <c r="BP36" s="29">
        <f t="shared" si="60"/>
        <v>7.9667195493245533</v>
      </c>
      <c r="BQ36" s="29">
        <f t="shared" si="60"/>
        <v>8.5906819628980848</v>
      </c>
      <c r="BR36" s="29">
        <f t="shared" si="60"/>
        <v>9.314100387970516</v>
      </c>
      <c r="BS36" s="29">
        <f t="shared" si="60"/>
        <v>10.079687320284489</v>
      </c>
      <c r="BT36" s="29">
        <f t="shared" si="60"/>
        <v>10.879759480809991</v>
      </c>
      <c r="BU36" s="29">
        <f t="shared" si="60"/>
        <v>11.706213756106511</v>
      </c>
      <c r="BV36" s="29">
        <f t="shared" si="60"/>
        <v>12.550923709718152</v>
      </c>
      <c r="BW36" s="29">
        <f t="shared" si="60"/>
        <v>10.054672177117727</v>
      </c>
      <c r="BX36" s="29">
        <f t="shared" si="60"/>
        <v>10.06730498477801</v>
      </c>
      <c r="BY36" s="29">
        <f t="shared" si="60"/>
        <v>10.112518675735206</v>
      </c>
      <c r="BZ36" s="29">
        <f t="shared" si="60"/>
        <v>10.190291807856596</v>
      </c>
      <c r="CA36" s="29">
        <f t="shared" si="60"/>
        <v>10.300360859241797</v>
      </c>
      <c r="CB36" s="29">
        <f t="shared" si="60"/>
        <v>10.442328357194251</v>
      </c>
      <c r="CC36" s="29">
        <f t="shared" si="60"/>
        <v>10.639433178865094</v>
      </c>
      <c r="CD36" s="29">
        <f t="shared" ref="CD36:CO36" si="64">CD18+CD28</f>
        <v>10.903481625657509</v>
      </c>
      <c r="CE36" s="29">
        <f t="shared" si="64"/>
        <v>11.213290700772161</v>
      </c>
      <c r="CF36" s="29">
        <f t="shared" si="64"/>
        <v>11.567082912454767</v>
      </c>
      <c r="CG36" s="29">
        <f t="shared" si="64"/>
        <v>11.962756878017952</v>
      </c>
      <c r="CH36" s="29">
        <f t="shared" si="64"/>
        <v>12.39795415259684</v>
      </c>
      <c r="CI36" s="29">
        <f t="shared" si="64"/>
        <v>12.968570974429619</v>
      </c>
      <c r="CJ36" s="29">
        <f t="shared" si="64"/>
        <v>13.586852002858414</v>
      </c>
      <c r="CK36" s="29">
        <f t="shared" si="64"/>
        <v>14.304463471583542</v>
      </c>
      <c r="CL36" s="29">
        <f t="shared" si="64"/>
        <v>15.064568418400997</v>
      </c>
      <c r="CM36" s="29">
        <f t="shared" si="64"/>
        <v>15.859683971864191</v>
      </c>
      <c r="CN36" s="29">
        <f t="shared" si="64"/>
        <v>16.68182961832661</v>
      </c>
      <c r="CO36" s="29">
        <f t="shared" si="64"/>
        <v>17.522527295132033</v>
      </c>
    </row>
    <row r="37" spans="1:93" ht="18.75" customHeight="1" x14ac:dyDescent="0.15">
      <c r="A37" s="3">
        <v>32</v>
      </c>
      <c r="B37" s="7">
        <v>32</v>
      </c>
      <c r="C37" s="7">
        <v>49</v>
      </c>
      <c r="D37" s="7">
        <v>-5</v>
      </c>
      <c r="E37" s="8">
        <v>-3.191262873530798E-2</v>
      </c>
      <c r="F37" s="8">
        <v>2.4075289316677404</v>
      </c>
      <c r="G37" s="7"/>
      <c r="H37" s="7"/>
      <c r="I37" s="3">
        <f>E37*G37+F37*H37</f>
        <v>0</v>
      </c>
      <c r="O37" s="17" t="s">
        <v>24</v>
      </c>
      <c r="P37" s="26">
        <v>1</v>
      </c>
      <c r="Q37" s="3" t="s">
        <v>57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</row>
    <row r="38" spans="1:93" ht="18.75" customHeight="1" x14ac:dyDescent="0.15">
      <c r="A38" s="3">
        <v>33</v>
      </c>
      <c r="B38" s="7">
        <v>33</v>
      </c>
      <c r="C38" s="7">
        <v>55</v>
      </c>
      <c r="D38" s="7">
        <v>-5</v>
      </c>
      <c r="E38" s="8">
        <v>-6.8826981269427781E-2</v>
      </c>
      <c r="F38" s="8">
        <v>2.9913888654839509</v>
      </c>
      <c r="G38" s="7"/>
      <c r="H38" s="7"/>
      <c r="I38" s="3">
        <f>E38*G38+F38*H38</f>
        <v>0</v>
      </c>
      <c r="O38" s="20"/>
      <c r="P38" s="23"/>
      <c r="Q38" s="3" t="s">
        <v>58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0</v>
      </c>
    </row>
    <row r="39" spans="1:93" ht="18.75" customHeight="1" x14ac:dyDescent="0.15">
      <c r="A39" s="3">
        <v>34</v>
      </c>
      <c r="B39" s="7">
        <v>34</v>
      </c>
      <c r="C39" s="7">
        <v>61</v>
      </c>
      <c r="D39" s="7">
        <v>-5</v>
      </c>
      <c r="E39" s="8">
        <v>-0.11522021602131383</v>
      </c>
      <c r="F39" s="8">
        <v>3.6227758365411082</v>
      </c>
      <c r="G39" s="7"/>
      <c r="H39" s="7"/>
      <c r="I39" s="3">
        <f>E39*G39+F39*H39</f>
        <v>0</v>
      </c>
      <c r="O39" s="20"/>
      <c r="P39" s="26">
        <v>2</v>
      </c>
      <c r="Q39" s="3" t="s">
        <v>59</v>
      </c>
      <c r="R39" s="29">
        <f>R31-R$29</f>
        <v>3.5435940085494968</v>
      </c>
      <c r="S39" s="29">
        <f t="shared" ref="S39:CC39" si="65">S31-S$29</f>
        <v>4.0487882089864451</v>
      </c>
      <c r="T39" s="29">
        <f t="shared" si="65"/>
        <v>4.0477012302886468</v>
      </c>
      <c r="U39" s="29">
        <f t="shared" si="65"/>
        <v>4.0459873623870326</v>
      </c>
      <c r="V39" s="29">
        <f t="shared" si="65"/>
        <v>4.0437405787993761</v>
      </c>
      <c r="W39" s="29">
        <f t="shared" si="65"/>
        <v>4.5452501944947521</v>
      </c>
      <c r="X39" s="29">
        <f t="shared" si="65"/>
        <v>5.0445449136651099</v>
      </c>
      <c r="Y39" s="29">
        <f t="shared" si="65"/>
        <v>5.0383190220819429</v>
      </c>
      <c r="Z39" s="29">
        <f t="shared" si="65"/>
        <v>5.0311436092117532</v>
      </c>
      <c r="AA39" s="29">
        <f t="shared" si="65"/>
        <v>5.0232322478045432</v>
      </c>
      <c r="AB39" s="29">
        <f t="shared" si="65"/>
        <v>5.0148146453738249</v>
      </c>
      <c r="AC39" s="29">
        <f t="shared" si="65"/>
        <v>6.0045021712815299</v>
      </c>
      <c r="AD39" s="29">
        <f t="shared" si="65"/>
        <v>5.9912004939060921</v>
      </c>
      <c r="AE39" s="29">
        <f t="shared" si="65"/>
        <v>6.4741388120573404</v>
      </c>
      <c r="AF39" s="29">
        <f t="shared" si="65"/>
        <v>6.4577571072142348</v>
      </c>
      <c r="AG39" s="29">
        <f t="shared" si="65"/>
        <v>6.4414183179331559</v>
      </c>
      <c r="AH39" s="29">
        <f t="shared" si="65"/>
        <v>6.4254920148069772</v>
      </c>
      <c r="AI39" s="29">
        <f t="shared" si="65"/>
        <v>6.4106161182816805</v>
      </c>
      <c r="AJ39" s="29">
        <f t="shared" si="65"/>
        <v>6.3963459898742911</v>
      </c>
      <c r="AK39" s="29">
        <f t="shared" si="65"/>
        <v>3.5068507023700324</v>
      </c>
      <c r="AL39" s="29">
        <f t="shared" si="65"/>
        <v>4.0075016880231615</v>
      </c>
      <c r="AM39" s="29">
        <f t="shared" si="65"/>
        <v>4.006598836439986</v>
      </c>
      <c r="AN39" s="29">
        <f t="shared" si="65"/>
        <v>4.0052786081603333</v>
      </c>
      <c r="AO39" s="29">
        <f t="shared" si="65"/>
        <v>4.0034882668829272</v>
      </c>
      <c r="AP39" s="29">
        <f t="shared" si="65"/>
        <v>4.5013484233538996</v>
      </c>
      <c r="AQ39" s="29">
        <f t="shared" si="65"/>
        <v>4.997700457625097</v>
      </c>
      <c r="AR39" s="29">
        <f t="shared" si="65"/>
        <v>4.9930404997171536</v>
      </c>
      <c r="AS39" s="29">
        <f t="shared" si="65"/>
        <v>4.987898477669539</v>
      </c>
      <c r="AT39" s="29">
        <f t="shared" si="65"/>
        <v>4.982268813839994</v>
      </c>
      <c r="AU39" s="29">
        <f t="shared" si="65"/>
        <v>4.9761125971825706</v>
      </c>
      <c r="AV39" s="29">
        <f t="shared" si="65"/>
        <v>5.9630856474658813</v>
      </c>
      <c r="AW39" s="29">
        <f t="shared" si="65"/>
        <v>5.9536067652481108</v>
      </c>
      <c r="AX39" s="29">
        <f t="shared" si="65"/>
        <v>6.4392463442393222</v>
      </c>
      <c r="AY39" s="29">
        <f t="shared" si="65"/>
        <v>6.4285081426246649</v>
      </c>
      <c r="AZ39" s="29">
        <f t="shared" si="65"/>
        <v>6.418275270347209</v>
      </c>
      <c r="BA39" s="29">
        <f t="shared" si="65"/>
        <v>6.4087178799296822</v>
      </c>
      <c r="BB39" s="29">
        <f t="shared" si="65"/>
        <v>6.3995523212033731</v>
      </c>
      <c r="BC39" s="29">
        <f t="shared" si="65"/>
        <v>6.3923711661089584</v>
      </c>
      <c r="BD39" s="29">
        <f t="shared" si="65"/>
        <v>3.4708299849856741</v>
      </c>
      <c r="BE39" s="29">
        <f t="shared" si="65"/>
        <v>3.9664203521811561</v>
      </c>
      <c r="BF39" s="29">
        <f t="shared" si="65"/>
        <v>3.9658885607225045</v>
      </c>
      <c r="BG39" s="29">
        <f t="shared" si="65"/>
        <v>3.9650861093720806</v>
      </c>
      <c r="BH39" s="29">
        <f t="shared" si="65"/>
        <v>3.9640229144082682</v>
      </c>
      <c r="BI39" s="29">
        <f t="shared" si="65"/>
        <v>4.4579623667268784</v>
      </c>
      <c r="BJ39" s="29">
        <f t="shared" si="65"/>
        <v>4.9509988903768019</v>
      </c>
      <c r="BK39" s="29">
        <f t="shared" si="65"/>
        <v>4.9482375835591519</v>
      </c>
      <c r="BL39" s="29">
        <f t="shared" si="65"/>
        <v>4.9451843103750974</v>
      </c>
      <c r="BM39" s="29">
        <f t="shared" si="65"/>
        <v>4.9419039449775752</v>
      </c>
      <c r="BN39" s="29">
        <f t="shared" si="65"/>
        <v>4.9384818962719663</v>
      </c>
      <c r="BO39" s="29">
        <f t="shared" si="65"/>
        <v>5.9216408730510892</v>
      </c>
      <c r="BP39" s="29">
        <f t="shared" si="65"/>
        <v>5.9167614759659202</v>
      </c>
      <c r="BQ39" s="29">
        <f t="shared" si="65"/>
        <v>6.4046458402354816</v>
      </c>
      <c r="BR39" s="29">
        <f t="shared" si="65"/>
        <v>6.3997605466177845</v>
      </c>
      <c r="BS39" s="29">
        <f t="shared" si="65"/>
        <v>6.3955958202973733</v>
      </c>
      <c r="BT39" s="29">
        <f t="shared" si="65"/>
        <v>6.3923113620787007</v>
      </c>
      <c r="BU39" s="29">
        <f t="shared" si="65"/>
        <v>6.390006601479314</v>
      </c>
      <c r="BV39" s="29">
        <f t="shared" si="65"/>
        <v>6.389180365524922</v>
      </c>
      <c r="BW39" s="29">
        <f t="shared" si="65"/>
        <v>3.4346798692184048</v>
      </c>
      <c r="BX39" s="29">
        <f t="shared" si="65"/>
        <v>3.925189443924622</v>
      </c>
      <c r="BY39" s="29">
        <f t="shared" si="65"/>
        <v>3.9250361768389306</v>
      </c>
      <c r="BZ39" s="29">
        <f t="shared" si="65"/>
        <v>3.9247612310180049</v>
      </c>
      <c r="CA39" s="29">
        <f t="shared" si="65"/>
        <v>3.9244350561892176</v>
      </c>
      <c r="CB39" s="29">
        <f t="shared" si="65"/>
        <v>4.4144471408792647</v>
      </c>
      <c r="CC39" s="29">
        <f t="shared" si="65"/>
        <v>4.904178383806137</v>
      </c>
      <c r="CD39" s="29">
        <f t="shared" ref="CD39:CO39" si="66">CD31-CD$29</f>
        <v>4.9033435263524296</v>
      </c>
      <c r="CE39" s="29">
        <f t="shared" si="66"/>
        <v>4.9023977036054731</v>
      </c>
      <c r="CF39" s="29">
        <f t="shared" si="66"/>
        <v>4.9015017252294442</v>
      </c>
      <c r="CG39" s="29">
        <f t="shared" si="66"/>
        <v>4.9008295481215782</v>
      </c>
      <c r="CH39" s="29">
        <f t="shared" si="66"/>
        <v>5.8802103979139844</v>
      </c>
      <c r="CI39" s="29">
        <f t="shared" si="66"/>
        <v>5.8799845514048599</v>
      </c>
      <c r="CJ39" s="29">
        <f t="shared" si="66"/>
        <v>6.3701452918477344</v>
      </c>
      <c r="CK39" s="29">
        <f t="shared" si="66"/>
        <v>6.3711591165902917</v>
      </c>
      <c r="CL39" s="29">
        <f t="shared" si="66"/>
        <v>6.3730843145100096</v>
      </c>
      <c r="CM39" s="29">
        <f t="shared" si="66"/>
        <v>6.3761043394325014</v>
      </c>
      <c r="CN39" s="29">
        <f t="shared" si="66"/>
        <v>6.3807329468563694</v>
      </c>
      <c r="CO39" s="29">
        <f t="shared" si="66"/>
        <v>6.3855269732501512</v>
      </c>
    </row>
    <row r="40" spans="1:93" ht="18.75" customHeight="1" x14ac:dyDescent="0.15">
      <c r="A40" s="3">
        <v>35</v>
      </c>
      <c r="B40" s="7">
        <v>35</v>
      </c>
      <c r="C40" s="7">
        <v>67.5</v>
      </c>
      <c r="D40" s="7">
        <v>-5</v>
      </c>
      <c r="E40" s="8">
        <v>-0.17597387178199003</v>
      </c>
      <c r="F40" s="8">
        <v>4.3536592256446607</v>
      </c>
      <c r="G40" s="7"/>
      <c r="H40" s="7"/>
      <c r="I40" s="3">
        <f>E40*G40+F40*H40</f>
        <v>0</v>
      </c>
      <c r="O40" s="20"/>
      <c r="P40" s="23"/>
      <c r="Q40" s="3" t="s">
        <v>60</v>
      </c>
      <c r="R40" s="29">
        <f>R32-R$30</f>
        <v>1.3142154332516753E-2</v>
      </c>
      <c r="S40" s="29">
        <f t="shared" ref="S40:CC40" si="67">S32-S$30</f>
        <v>4.7053650268628289E-2</v>
      </c>
      <c r="T40" s="29">
        <f t="shared" si="67"/>
        <v>8.094656675426215E-2</v>
      </c>
      <c r="U40" s="29">
        <f t="shared" si="67"/>
        <v>0.11451072126480533</v>
      </c>
      <c r="V40" s="29">
        <f t="shared" si="67"/>
        <v>0.147592995331987</v>
      </c>
      <c r="W40" s="29">
        <f t="shared" si="67"/>
        <v>0.20469131384458272</v>
      </c>
      <c r="X40" s="29">
        <f t="shared" si="67"/>
        <v>0.27387917853386057</v>
      </c>
      <c r="Y40" s="29">
        <f t="shared" si="67"/>
        <v>0.32094196017547461</v>
      </c>
      <c r="Z40" s="29">
        <f t="shared" si="67"/>
        <v>0.36591956247472268</v>
      </c>
      <c r="AA40" s="29">
        <f t="shared" si="67"/>
        <v>0.40848993627225383</v>
      </c>
      <c r="AB40" s="29">
        <f t="shared" si="67"/>
        <v>0.44838671621636905</v>
      </c>
      <c r="AC40" s="29">
        <f t="shared" si="67"/>
        <v>0.58624168330764093</v>
      </c>
      <c r="AD40" s="29">
        <f t="shared" si="67"/>
        <v>0.63348841856948823</v>
      </c>
      <c r="AE40" s="29">
        <f t="shared" si="67"/>
        <v>0.73279377416989089</v>
      </c>
      <c r="AF40" s="29">
        <f t="shared" si="67"/>
        <v>0.77349842853289275</v>
      </c>
      <c r="AG40" s="29">
        <f t="shared" si="67"/>
        <v>0.80614759250486845</v>
      </c>
      <c r="AH40" s="29">
        <f t="shared" si="67"/>
        <v>0.83036454556775574</v>
      </c>
      <c r="AI40" s="29">
        <f t="shared" si="67"/>
        <v>0.84584463012458588</v>
      </c>
      <c r="AJ40" s="29">
        <f t="shared" si="67"/>
        <v>0.85652854587727223</v>
      </c>
      <c r="AK40" s="29">
        <f t="shared" si="67"/>
        <v>1.3068426633742192E-2</v>
      </c>
      <c r="AL40" s="29">
        <f t="shared" si="67"/>
        <v>4.673264545613609E-2</v>
      </c>
      <c r="AM40" s="29">
        <f t="shared" si="67"/>
        <v>8.0373681526706875E-2</v>
      </c>
      <c r="AN40" s="29">
        <f t="shared" si="67"/>
        <v>0.11371059495625602</v>
      </c>
      <c r="AO40" s="29">
        <f t="shared" si="67"/>
        <v>0.14660610028152199</v>
      </c>
      <c r="AP40" s="29">
        <f t="shared" si="67"/>
        <v>0.2033819858169803</v>
      </c>
      <c r="AQ40" s="29">
        <f t="shared" si="67"/>
        <v>0.27215681425138616</v>
      </c>
      <c r="AR40" s="29">
        <f t="shared" si="67"/>
        <v>0.31899287094621753</v>
      </c>
      <c r="AS40" s="29">
        <f t="shared" si="67"/>
        <v>0.36383364976575461</v>
      </c>
      <c r="AT40" s="29">
        <f t="shared" si="67"/>
        <v>0.40633538458647367</v>
      </c>
      <c r="AU40" s="29">
        <f t="shared" si="67"/>
        <v>0.44633955842595885</v>
      </c>
      <c r="AV40" s="29">
        <f t="shared" si="67"/>
        <v>0.58385993381621049</v>
      </c>
      <c r="AW40" s="29">
        <f t="shared" si="67"/>
        <v>0.63138697105715735</v>
      </c>
      <c r="AX40" s="29">
        <f t="shared" si="67"/>
        <v>0.73088338910355244</v>
      </c>
      <c r="AY40" s="29">
        <f t="shared" si="67"/>
        <v>0.77214957489066194</v>
      </c>
      <c r="AZ40" s="29">
        <f t="shared" si="67"/>
        <v>0.80547840301118168</v>
      </c>
      <c r="BA40" s="29">
        <f t="shared" si="67"/>
        <v>0.83049214839947183</v>
      </c>
      <c r="BB40" s="29">
        <f t="shared" si="67"/>
        <v>0.84707100642004285</v>
      </c>
      <c r="BC40" s="29">
        <f t="shared" si="67"/>
        <v>0.85514438687018934</v>
      </c>
      <c r="BD40" s="29">
        <f t="shared" si="67"/>
        <v>1.2909373881880942E-2</v>
      </c>
      <c r="BE40" s="29">
        <f t="shared" si="67"/>
        <v>4.629967333054992E-2</v>
      </c>
      <c r="BF40" s="29">
        <f t="shared" si="67"/>
        <v>7.9702211053732069E-2</v>
      </c>
      <c r="BG40" s="29">
        <f t="shared" si="67"/>
        <v>0.11276881490301063</v>
      </c>
      <c r="BH40" s="29">
        <f t="shared" si="67"/>
        <v>0.14538517457538214</v>
      </c>
      <c r="BI40" s="29">
        <f t="shared" si="67"/>
        <v>0.20167797978348184</v>
      </c>
      <c r="BJ40" s="29">
        <f t="shared" si="67"/>
        <v>0.26999971704951309</v>
      </c>
      <c r="BK40" s="29">
        <f t="shared" si="67"/>
        <v>0.31658910389608008</v>
      </c>
      <c r="BL40" s="29">
        <f t="shared" si="67"/>
        <v>0.36119662702149458</v>
      </c>
      <c r="BM40" s="29">
        <f t="shared" si="67"/>
        <v>0.40362563889001057</v>
      </c>
      <c r="BN40" s="29">
        <f t="shared" si="67"/>
        <v>0.44351622246303024</v>
      </c>
      <c r="BO40" s="29">
        <f t="shared" si="67"/>
        <v>0.5805212769971182</v>
      </c>
      <c r="BP40" s="29">
        <f t="shared" si="67"/>
        <v>0.62828250245441541</v>
      </c>
      <c r="BQ40" s="29">
        <f t="shared" si="67"/>
        <v>0.72777897860192864</v>
      </c>
      <c r="BR40" s="29">
        <f t="shared" si="67"/>
        <v>0.76956877163878001</v>
      </c>
      <c r="BS40" s="29">
        <f t="shared" si="67"/>
        <v>0.80346899180261477</v>
      </c>
      <c r="BT40" s="29">
        <f t="shared" si="67"/>
        <v>0.82925601872667976</v>
      </c>
      <c r="BU40" s="29">
        <f t="shared" si="67"/>
        <v>0.84692529229585567</v>
      </c>
      <c r="BV40" s="29">
        <f t="shared" si="67"/>
        <v>0.85301524562100983</v>
      </c>
      <c r="BW40" s="29">
        <f t="shared" si="67"/>
        <v>1.2820835359781846E-2</v>
      </c>
      <c r="BX40" s="29">
        <f t="shared" si="67"/>
        <v>4.5832506056146194E-2</v>
      </c>
      <c r="BY40" s="29">
        <f t="shared" si="67"/>
        <v>7.8821279414168721E-2</v>
      </c>
      <c r="BZ40" s="29">
        <f t="shared" si="67"/>
        <v>0.11154083860502784</v>
      </c>
      <c r="CA40" s="29">
        <f t="shared" si="67"/>
        <v>0.14387070360875676</v>
      </c>
      <c r="CB40" s="29">
        <f t="shared" si="67"/>
        <v>0.19967752141687356</v>
      </c>
      <c r="CC40" s="29">
        <f t="shared" si="67"/>
        <v>0.26732874698374864</v>
      </c>
      <c r="CD40" s="29">
        <f t="shared" ref="CD40:CO40" si="68">CD32-CD$30</f>
        <v>0.31353960442867645</v>
      </c>
      <c r="CE40" s="29">
        <f t="shared" si="68"/>
        <v>0.35789576542594581</v>
      </c>
      <c r="CF40" s="29">
        <f t="shared" si="68"/>
        <v>0.40007059313380822</v>
      </c>
      <c r="CG40" s="29">
        <f t="shared" si="68"/>
        <v>0.43993780248392156</v>
      </c>
      <c r="CH40" s="29">
        <f t="shared" si="68"/>
        <v>0.57615697156177426</v>
      </c>
      <c r="CI40" s="29">
        <f t="shared" si="68"/>
        <v>0.62396241357353155</v>
      </c>
      <c r="CJ40" s="29">
        <f t="shared" si="68"/>
        <v>0.72341842507243115</v>
      </c>
      <c r="CK40" s="29">
        <f t="shared" si="68"/>
        <v>0.76558693231397257</v>
      </c>
      <c r="CL40" s="29">
        <f t="shared" si="68"/>
        <v>0.80007216052550234</v>
      </c>
      <c r="CM40" s="29">
        <f t="shared" si="68"/>
        <v>0.82645427529651982</v>
      </c>
      <c r="CN40" s="29">
        <f t="shared" si="68"/>
        <v>0.84470995361164114</v>
      </c>
      <c r="CO40" s="29">
        <f t="shared" si="68"/>
        <v>0.8544458254812195</v>
      </c>
    </row>
    <row r="41" spans="1:93" ht="18.75" customHeight="1" x14ac:dyDescent="0.15">
      <c r="A41" s="3">
        <v>36</v>
      </c>
      <c r="B41" s="7">
        <v>36</v>
      </c>
      <c r="C41" s="7">
        <v>74</v>
      </c>
      <c r="D41" s="7">
        <v>-5</v>
      </c>
      <c r="E41" s="8">
        <v>-0.24746572915732851</v>
      </c>
      <c r="F41" s="8">
        <v>5.1258088005353226</v>
      </c>
      <c r="G41" s="7"/>
      <c r="H41" s="7"/>
      <c r="I41" s="3">
        <f>E41*G41+F41*H41</f>
        <v>0</v>
      </c>
      <c r="O41" s="20"/>
      <c r="P41" s="26">
        <v>3</v>
      </c>
      <c r="Q41" s="3" t="s">
        <v>61</v>
      </c>
      <c r="R41" s="29">
        <f>R33-R$29</f>
        <v>3.5068507023700324</v>
      </c>
      <c r="S41" s="29">
        <f t="shared" ref="S41:CC41" si="69">S33-S$29</f>
        <v>3.9707583818436971</v>
      </c>
      <c r="T41" s="29">
        <f t="shared" si="69"/>
        <v>3.9285690092972381</v>
      </c>
      <c r="U41" s="29">
        <f t="shared" si="69"/>
        <v>3.8861463871689246</v>
      </c>
      <c r="V41" s="29">
        <f t="shared" si="69"/>
        <v>3.8436472916648192</v>
      </c>
      <c r="W41" s="29">
        <f t="shared" si="69"/>
        <v>4.3012551362193427</v>
      </c>
      <c r="X41" s="29">
        <f t="shared" si="69"/>
        <v>4.7537053993496876</v>
      </c>
      <c r="Y41" s="29">
        <f t="shared" si="69"/>
        <v>4.7022009854017313</v>
      </c>
      <c r="Z41" s="29">
        <f t="shared" si="69"/>
        <v>4.6517804409893273</v>
      </c>
      <c r="AA41" s="29">
        <f t="shared" si="69"/>
        <v>4.6029056456175681</v>
      </c>
      <c r="AB41" s="29">
        <f t="shared" si="69"/>
        <v>4.5557859949955954</v>
      </c>
      <c r="AC41" s="29">
        <f t="shared" si="69"/>
        <v>5.5040569970876518</v>
      </c>
      <c r="AD41" s="29">
        <f t="shared" si="69"/>
        <v>5.4531615910542328</v>
      </c>
      <c r="AE41" s="29">
        <f t="shared" si="69"/>
        <v>5.9012074413874629</v>
      </c>
      <c r="AF41" s="29">
        <f t="shared" si="69"/>
        <v>5.8555767719547873</v>
      </c>
      <c r="AG41" s="29">
        <f t="shared" si="69"/>
        <v>5.8160949350877615</v>
      </c>
      <c r="AH41" s="29">
        <f t="shared" si="69"/>
        <v>5.7833944970842879</v>
      </c>
      <c r="AI41" s="29">
        <f t="shared" si="69"/>
        <v>5.7574548034806838</v>
      </c>
      <c r="AJ41" s="29">
        <f t="shared" si="69"/>
        <v>5.7392098513079617</v>
      </c>
      <c r="AK41" s="29">
        <f t="shared" si="69"/>
        <v>3.4708299849856741</v>
      </c>
      <c r="AL41" s="29">
        <f t="shared" si="69"/>
        <v>3.9303996347967978</v>
      </c>
      <c r="AM41" s="29">
        <f t="shared" si="69"/>
        <v>3.8887865074961407</v>
      </c>
      <c r="AN41" s="29">
        <f t="shared" si="69"/>
        <v>3.8472737804282353</v>
      </c>
      <c r="AO41" s="29">
        <f t="shared" si="69"/>
        <v>3.8060180866761701</v>
      </c>
      <c r="AP41" s="29">
        <f t="shared" si="69"/>
        <v>4.2604921865201213</v>
      </c>
      <c r="AQ41" s="29">
        <f t="shared" si="69"/>
        <v>4.7101426535430235</v>
      </c>
      <c r="AR41" s="29">
        <f t="shared" si="69"/>
        <v>4.6606797794770785</v>
      </c>
      <c r="AS41" s="29">
        <f t="shared" si="69"/>
        <v>4.6128235901350223</v>
      </c>
      <c r="AT41" s="29">
        <f t="shared" si="69"/>
        <v>4.5668290574430586</v>
      </c>
      <c r="AU41" s="29">
        <f t="shared" si="69"/>
        <v>4.5230421398750309</v>
      </c>
      <c r="AV41" s="29">
        <f t="shared" si="69"/>
        <v>5.4685704157435495</v>
      </c>
      <c r="AW41" s="29">
        <f t="shared" si="69"/>
        <v>5.4222462442435884</v>
      </c>
      <c r="AX41" s="29">
        <f t="shared" si="69"/>
        <v>5.8732853192309591</v>
      </c>
      <c r="AY41" s="29">
        <f t="shared" si="69"/>
        <v>5.8337995216094214</v>
      </c>
      <c r="AZ41" s="29">
        <f t="shared" si="69"/>
        <v>5.8008871992821298</v>
      </c>
      <c r="BA41" s="29">
        <f t="shared" si="69"/>
        <v>5.7749232910136215</v>
      </c>
      <c r="BB41" s="29">
        <f t="shared" si="69"/>
        <v>5.7562120125632532</v>
      </c>
      <c r="BC41" s="29">
        <f t="shared" si="69"/>
        <v>5.745840056884802</v>
      </c>
      <c r="BD41" s="29">
        <f t="shared" si="69"/>
        <v>3.4346798692184048</v>
      </c>
      <c r="BE41" s="29">
        <f t="shared" si="69"/>
        <v>3.8890393281573528</v>
      </c>
      <c r="BF41" s="29">
        <f t="shared" si="69"/>
        <v>3.8476551528151273</v>
      </c>
      <c r="BG41" s="29">
        <f t="shared" si="69"/>
        <v>3.8065278231106277</v>
      </c>
      <c r="BH41" s="29">
        <f t="shared" si="69"/>
        <v>3.7658767699277647</v>
      </c>
      <c r="BI41" s="29">
        <f t="shared" si="69"/>
        <v>4.2163009963987612</v>
      </c>
      <c r="BJ41" s="29">
        <f t="shared" si="69"/>
        <v>4.6625170134780198</v>
      </c>
      <c r="BK41" s="29">
        <f t="shared" si="69"/>
        <v>4.6148616494536476</v>
      </c>
      <c r="BL41" s="29">
        <f t="shared" si="69"/>
        <v>4.5690217694999689</v>
      </c>
      <c r="BM41" s="29">
        <f t="shared" si="69"/>
        <v>4.5253391843543156</v>
      </c>
      <c r="BN41" s="29">
        <f t="shared" si="69"/>
        <v>4.4842647874983186</v>
      </c>
      <c r="BO41" s="29">
        <f t="shared" si="69"/>
        <v>5.4259932891403366</v>
      </c>
      <c r="BP41" s="29">
        <f t="shared" si="69"/>
        <v>5.3843369674941073</v>
      </c>
      <c r="BQ41" s="29">
        <f t="shared" si="69"/>
        <v>5.8377207833759215</v>
      </c>
      <c r="BR41" s="29">
        <f t="shared" si="69"/>
        <v>5.8042340597307316</v>
      </c>
      <c r="BS41" s="29">
        <f t="shared" si="69"/>
        <v>5.7775578276229567</v>
      </c>
      <c r="BT41" s="29">
        <f t="shared" si="69"/>
        <v>5.7580663467580848</v>
      </c>
      <c r="BU41" s="29">
        <f t="shared" si="69"/>
        <v>5.7464879315357535</v>
      </c>
      <c r="BV41" s="29">
        <f t="shared" si="69"/>
        <v>5.7420083033065907</v>
      </c>
      <c r="BW41" s="29">
        <f t="shared" si="69"/>
        <v>3.3975374382563612</v>
      </c>
      <c r="BX41" s="29">
        <f t="shared" si="69"/>
        <v>3.8463287400199828</v>
      </c>
      <c r="BY41" s="29">
        <f t="shared" si="69"/>
        <v>3.8046550481956993</v>
      </c>
      <c r="BZ41" s="29">
        <f t="shared" si="69"/>
        <v>3.7632653469145758</v>
      </c>
      <c r="CA41" s="29">
        <f t="shared" si="69"/>
        <v>3.722306247106971</v>
      </c>
      <c r="CB41" s="29">
        <f t="shared" si="69"/>
        <v>4.1680478955778142</v>
      </c>
      <c r="CC41" s="29">
        <f t="shared" si="69"/>
        <v>4.6105954077074678</v>
      </c>
      <c r="CD41" s="29">
        <f t="shared" ref="CD41:CO41" si="70">CD33-CD$29</f>
        <v>4.5642019134636769</v>
      </c>
      <c r="CE41" s="29">
        <f t="shared" si="70"/>
        <v>4.5197941290557111</v>
      </c>
      <c r="CF41" s="29">
        <f t="shared" si="70"/>
        <v>4.4777879817857382</v>
      </c>
      <c r="CG41" s="29">
        <f t="shared" si="70"/>
        <v>4.438376140684106</v>
      </c>
      <c r="CH41" s="29">
        <f t="shared" si="70"/>
        <v>5.3763997022952239</v>
      </c>
      <c r="CI41" s="29">
        <f t="shared" si="70"/>
        <v>5.3387736401011026</v>
      </c>
      <c r="CJ41" s="29">
        <f t="shared" si="70"/>
        <v>5.7943497458240358</v>
      </c>
      <c r="CK41" s="29">
        <f t="shared" si="70"/>
        <v>5.7665372718341814</v>
      </c>
      <c r="CL41" s="29">
        <f t="shared" si="70"/>
        <v>5.7458343907969152</v>
      </c>
      <c r="CM41" s="29">
        <f t="shared" si="70"/>
        <v>5.7326605660005612</v>
      </c>
      <c r="CN41" s="29">
        <f t="shared" si="70"/>
        <v>5.7268919825786497</v>
      </c>
      <c r="CO41" s="29">
        <f t="shared" si="70"/>
        <v>5.7274505009123828</v>
      </c>
    </row>
    <row r="42" spans="1:93" ht="18.75" customHeight="1" x14ac:dyDescent="0.15">
      <c r="A42" s="3">
        <v>37</v>
      </c>
      <c r="B42" s="7">
        <v>37</v>
      </c>
      <c r="C42" s="7">
        <v>80.5</v>
      </c>
      <c r="D42" s="7">
        <v>-5</v>
      </c>
      <c r="E42" s="8">
        <v>-0.32919045881011627</v>
      </c>
      <c r="F42" s="8">
        <v>5.9312872035465043</v>
      </c>
      <c r="G42" s="7"/>
      <c r="H42" s="7"/>
      <c r="I42" s="3">
        <f t="shared" si="0"/>
        <v>0</v>
      </c>
      <c r="O42" s="20"/>
      <c r="P42" s="23"/>
      <c r="Q42" s="3" t="s">
        <v>62</v>
      </c>
      <c r="R42" s="29">
        <f>R34-R$30</f>
        <v>5.001954641642242</v>
      </c>
      <c r="S42" s="29">
        <f t="shared" ref="S42:CC42" si="71">S34-S$30</f>
        <v>5.0355451327658614</v>
      </c>
      <c r="T42" s="29">
        <f t="shared" si="71"/>
        <v>5.0688651640239399</v>
      </c>
      <c r="U42" s="29">
        <f t="shared" si="71"/>
        <v>5.1016291922259338</v>
      </c>
      <c r="V42" s="29">
        <f t="shared" si="71"/>
        <v>5.1337245712426505</v>
      </c>
      <c r="W42" s="29">
        <f t="shared" si="71"/>
        <v>5.1895135617276438</v>
      </c>
      <c r="X42" s="29">
        <f t="shared" si="71"/>
        <v>5.2569790621344472</v>
      </c>
      <c r="Y42" s="29">
        <f t="shared" si="71"/>
        <v>5.3020927545468037</v>
      </c>
      <c r="Z42" s="29">
        <f t="shared" si="71"/>
        <v>5.3449844441370846</v>
      </c>
      <c r="AA42" s="29">
        <f t="shared" si="71"/>
        <v>5.3854002662488352</v>
      </c>
      <c r="AB42" s="29">
        <f t="shared" si="71"/>
        <v>5.4232498884025402</v>
      </c>
      <c r="AC42" s="29">
        <f t="shared" si="71"/>
        <v>5.5587231060023816</v>
      </c>
      <c r="AD42" s="29">
        <f t="shared" si="71"/>
        <v>5.603868393751898</v>
      </c>
      <c r="AE42" s="29">
        <f t="shared" si="71"/>
        <v>5.7012633642859623</v>
      </c>
      <c r="AF42" s="29">
        <f t="shared" si="71"/>
        <v>5.7406191650067333</v>
      </c>
      <c r="AG42" s="29">
        <f t="shared" si="71"/>
        <v>5.7725991394850222</v>
      </c>
      <c r="AH42" s="29">
        <f t="shared" si="71"/>
        <v>5.7969436953796256</v>
      </c>
      <c r="AI42" s="29">
        <f t="shared" si="71"/>
        <v>5.8136501562319127</v>
      </c>
      <c r="AJ42" s="29">
        <f t="shared" si="71"/>
        <v>5.8229499129775162</v>
      </c>
      <c r="AK42" s="29">
        <f t="shared" si="71"/>
        <v>5.0169121548612745</v>
      </c>
      <c r="AL42" s="29">
        <f t="shared" si="71"/>
        <v>5.0501434015580822</v>
      </c>
      <c r="AM42" s="29">
        <f t="shared" si="71"/>
        <v>5.083112967155679</v>
      </c>
      <c r="AN42" s="29">
        <f t="shared" si="71"/>
        <v>5.115508100531982</v>
      </c>
      <c r="AO42" s="29">
        <f t="shared" si="71"/>
        <v>5.1471826801511087</v>
      </c>
      <c r="AP42" s="29">
        <f t="shared" si="71"/>
        <v>5.2022545596530687</v>
      </c>
      <c r="AQ42" s="29">
        <f t="shared" si="71"/>
        <v>5.2688722908856009</v>
      </c>
      <c r="AR42" s="29">
        <f t="shared" si="71"/>
        <v>5.3133045805302945</v>
      </c>
      <c r="AS42" s="29">
        <f t="shared" si="71"/>
        <v>5.3555083366055722</v>
      </c>
      <c r="AT42" s="29">
        <f t="shared" si="71"/>
        <v>5.3953003257298278</v>
      </c>
      <c r="AU42" s="29">
        <f t="shared" si="71"/>
        <v>5.4324811636063846</v>
      </c>
      <c r="AV42" s="29">
        <f t="shared" si="71"/>
        <v>5.5666628821775443</v>
      </c>
      <c r="AW42" s="29">
        <f t="shared" si="71"/>
        <v>5.6110854508157484</v>
      </c>
      <c r="AX42" s="29">
        <f t="shared" si="71"/>
        <v>5.7074774583605201</v>
      </c>
      <c r="AY42" s="29">
        <f t="shared" si="71"/>
        <v>5.7461628408957477</v>
      </c>
      <c r="AZ42" s="29">
        <f t="shared" si="71"/>
        <v>5.7774822578077005</v>
      </c>
      <c r="BA42" s="29">
        <f t="shared" si="71"/>
        <v>5.8012598735231986</v>
      </c>
      <c r="BB42" s="29">
        <f t="shared" si="71"/>
        <v>5.8176930174195824</v>
      </c>
      <c r="BC42" s="29">
        <f t="shared" si="71"/>
        <v>5.8236372566205494</v>
      </c>
      <c r="BD42" s="29">
        <f t="shared" si="71"/>
        <v>5.0320472162057053</v>
      </c>
      <c r="BE42" s="29">
        <f t="shared" si="71"/>
        <v>5.0649703483799708</v>
      </c>
      <c r="BF42" s="29">
        <f t="shared" si="71"/>
        <v>5.0974919544635897</v>
      </c>
      <c r="BG42" s="29">
        <f t="shared" si="71"/>
        <v>5.1293305820148847</v>
      </c>
      <c r="BH42" s="29">
        <f t="shared" si="71"/>
        <v>5.1604324707206315</v>
      </c>
      <c r="BI42" s="29">
        <f t="shared" si="71"/>
        <v>5.2147248175621224</v>
      </c>
      <c r="BJ42" s="29">
        <f t="shared" si="71"/>
        <v>5.280375584762389</v>
      </c>
      <c r="BK42" s="29">
        <f t="shared" si="71"/>
        <v>5.3239154721415529</v>
      </c>
      <c r="BL42" s="29">
        <f t="shared" si="71"/>
        <v>5.3652221336714181</v>
      </c>
      <c r="BM42" s="29">
        <f t="shared" si="71"/>
        <v>5.4040960997837324</v>
      </c>
      <c r="BN42" s="29">
        <f t="shared" si="71"/>
        <v>5.4404082633776429</v>
      </c>
      <c r="BO42" s="29">
        <f t="shared" si="71"/>
        <v>5.5730490124763872</v>
      </c>
      <c r="BP42" s="29">
        <f t="shared" si="71"/>
        <v>5.616490149052801</v>
      </c>
      <c r="BQ42" s="29">
        <f t="shared" si="71"/>
        <v>5.7116260716708158</v>
      </c>
      <c r="BR42" s="29">
        <f t="shared" si="71"/>
        <v>5.7494340253828602</v>
      </c>
      <c r="BS42" s="29">
        <f t="shared" si="71"/>
        <v>5.7799374142695825</v>
      </c>
      <c r="BT42" s="29">
        <f t="shared" si="71"/>
        <v>5.8029226977634876</v>
      </c>
      <c r="BU42" s="29">
        <f t="shared" si="71"/>
        <v>5.818376632648449</v>
      </c>
      <c r="BV42" s="29">
        <f t="shared" si="71"/>
        <v>5.8258971658338128</v>
      </c>
      <c r="BW42" s="29">
        <f t="shared" si="71"/>
        <v>5.0480786039320868</v>
      </c>
      <c r="BX42" s="29">
        <f t="shared" si="71"/>
        <v>5.0804714595295009</v>
      </c>
      <c r="BY42" s="29">
        <f t="shared" si="71"/>
        <v>5.1124120855947446</v>
      </c>
      <c r="BZ42" s="29">
        <f t="shared" si="71"/>
        <v>5.143659857565777</v>
      </c>
      <c r="CA42" s="29">
        <f t="shared" si="71"/>
        <v>5.1740865169132029</v>
      </c>
      <c r="CB42" s="29">
        <f t="shared" si="71"/>
        <v>5.227320634975289</v>
      </c>
      <c r="CC42" s="29">
        <f t="shared" si="71"/>
        <v>5.2916915603508308</v>
      </c>
      <c r="CD42" s="29">
        <f t="shared" ref="CD42:CO42" si="72">CD34-CD$30</f>
        <v>5.334171888481734</v>
      </c>
      <c r="CE42" s="29">
        <f t="shared" si="72"/>
        <v>5.3744244957356635</v>
      </c>
      <c r="CF42" s="29">
        <f t="shared" si="72"/>
        <v>5.412202695872903</v>
      </c>
      <c r="CG42" s="29">
        <f t="shared" si="72"/>
        <v>5.4473293773179829</v>
      </c>
      <c r="CH42" s="29">
        <f t="shared" si="72"/>
        <v>5.5780083966668403</v>
      </c>
      <c r="CI42" s="29">
        <f t="shared" si="72"/>
        <v>5.620132453533861</v>
      </c>
      <c r="CJ42" s="29">
        <f t="shared" si="72"/>
        <v>5.7137815086854573</v>
      </c>
      <c r="CK42" s="29">
        <f t="shared" si="72"/>
        <v>5.7504680304304809</v>
      </c>
      <c r="CL42" s="29">
        <f t="shared" si="72"/>
        <v>5.7799966515797028</v>
      </c>
      <c r="CM42" s="29">
        <f t="shared" si="72"/>
        <v>5.802070137516619</v>
      </c>
      <c r="CN42" s="29">
        <f t="shared" si="72"/>
        <v>5.8163135390255221</v>
      </c>
      <c r="CO42" s="29">
        <f t="shared" si="72"/>
        <v>5.8264514905935165</v>
      </c>
    </row>
    <row r="43" spans="1:93" ht="18.75" customHeight="1" x14ac:dyDescent="0.15">
      <c r="A43" s="3">
        <v>38</v>
      </c>
      <c r="B43" s="7">
        <v>38</v>
      </c>
      <c r="C43" s="7">
        <v>87</v>
      </c>
      <c r="D43" s="7">
        <v>-5</v>
      </c>
      <c r="E43" s="8">
        <v>-0.42047257888043277</v>
      </c>
      <c r="F43" s="8">
        <v>6.7617793519459761</v>
      </c>
      <c r="G43" s="7"/>
      <c r="H43" s="7"/>
      <c r="I43" s="3">
        <f t="shared" si="0"/>
        <v>0</v>
      </c>
      <c r="O43" s="20"/>
      <c r="P43" s="26">
        <v>4</v>
      </c>
      <c r="Q43" s="3" t="s">
        <v>63</v>
      </c>
      <c r="R43" s="29">
        <f>R35-R$29</f>
        <v>0</v>
      </c>
      <c r="S43" s="29">
        <f t="shared" ref="S43:CC43" si="73">S35-S$29</f>
        <v>-3.6743306179464419E-2</v>
      </c>
      <c r="T43" s="29">
        <f t="shared" si="73"/>
        <v>-7.8029827142747976E-2</v>
      </c>
      <c r="U43" s="29">
        <f t="shared" si="73"/>
        <v>-0.11913222099140874</v>
      </c>
      <c r="V43" s="29">
        <f t="shared" si="73"/>
        <v>-0.15984097521810803</v>
      </c>
      <c r="W43" s="29">
        <f t="shared" si="73"/>
        <v>-0.20009328713455687</v>
      </c>
      <c r="X43" s="29">
        <f t="shared" si="73"/>
        <v>-0.24399505827540935</v>
      </c>
      <c r="Y43" s="29">
        <f t="shared" si="73"/>
        <v>-0.29083951431542232</v>
      </c>
      <c r="Z43" s="29">
        <f t="shared" si="73"/>
        <v>-0.33611803668021167</v>
      </c>
      <c r="AA43" s="29">
        <f t="shared" si="73"/>
        <v>-0.37936316822242588</v>
      </c>
      <c r="AB43" s="29">
        <f t="shared" si="73"/>
        <v>-0.42032660218697515</v>
      </c>
      <c r="AC43" s="29">
        <f t="shared" si="73"/>
        <v>-0.45902865037822949</v>
      </c>
      <c r="AD43" s="29">
        <f t="shared" si="73"/>
        <v>-0.50044517419387802</v>
      </c>
      <c r="AE43" s="29">
        <f t="shared" si="73"/>
        <v>-0.53803890285185929</v>
      </c>
      <c r="AF43" s="29">
        <f t="shared" si="73"/>
        <v>-0.57293137066987754</v>
      </c>
      <c r="AG43" s="29">
        <f t="shared" si="73"/>
        <v>-0.60218033525944747</v>
      </c>
      <c r="AH43" s="29">
        <f t="shared" si="73"/>
        <v>-0.62532338284539435</v>
      </c>
      <c r="AI43" s="29">
        <f t="shared" si="73"/>
        <v>-0.6420975177226893</v>
      </c>
      <c r="AJ43" s="29">
        <f t="shared" si="73"/>
        <v>-0.65316131480099671</v>
      </c>
      <c r="AK43" s="29">
        <f t="shared" si="73"/>
        <v>0</v>
      </c>
      <c r="AL43" s="29">
        <f t="shared" si="73"/>
        <v>-3.6020717384358303E-2</v>
      </c>
      <c r="AM43" s="29">
        <f t="shared" si="73"/>
        <v>-7.7102053226363765E-2</v>
      </c>
      <c r="AN43" s="29">
        <f t="shared" si="73"/>
        <v>-0.1178123289438453</v>
      </c>
      <c r="AO43" s="29">
        <f t="shared" si="73"/>
        <v>-0.15800482773209801</v>
      </c>
      <c r="AP43" s="29">
        <f t="shared" si="73"/>
        <v>-0.19747018020675711</v>
      </c>
      <c r="AQ43" s="29">
        <f t="shared" si="73"/>
        <v>-0.24085623683377833</v>
      </c>
      <c r="AR43" s="29">
        <f t="shared" si="73"/>
        <v>-0.28755780408207343</v>
      </c>
      <c r="AS43" s="29">
        <f t="shared" si="73"/>
        <v>-0.33236072024007512</v>
      </c>
      <c r="AT43" s="29">
        <f t="shared" si="73"/>
        <v>-0.37507488753451668</v>
      </c>
      <c r="AU43" s="29">
        <f t="shared" si="73"/>
        <v>-0.41543975639693542</v>
      </c>
      <c r="AV43" s="29">
        <f t="shared" si="73"/>
        <v>-0.4530704573075397</v>
      </c>
      <c r="AW43" s="29">
        <f t="shared" si="73"/>
        <v>-0.49451523172233181</v>
      </c>
      <c r="AX43" s="29">
        <f t="shared" si="73"/>
        <v>-0.53136052100452247</v>
      </c>
      <c r="AY43" s="29">
        <f t="shared" si="73"/>
        <v>-0.56596102500836309</v>
      </c>
      <c r="AZ43" s="29">
        <f t="shared" si="73"/>
        <v>-0.59470862101524347</v>
      </c>
      <c r="BA43" s="29">
        <f t="shared" si="73"/>
        <v>-0.6173880710650792</v>
      </c>
      <c r="BB43" s="29">
        <f t="shared" si="73"/>
        <v>-0.63379458891606077</v>
      </c>
      <c r="BC43" s="29">
        <f t="shared" si="73"/>
        <v>-0.64334030864011993</v>
      </c>
      <c r="BD43" s="29">
        <f t="shared" si="73"/>
        <v>0</v>
      </c>
      <c r="BE43" s="29">
        <f t="shared" si="73"/>
        <v>-3.6150115767269231E-2</v>
      </c>
      <c r="BF43" s="29">
        <f t="shared" si="73"/>
        <v>-7.7381024023803313E-2</v>
      </c>
      <c r="BG43" s="29">
        <f t="shared" si="73"/>
        <v>-0.11823340790737724</v>
      </c>
      <c r="BH43" s="29">
        <f t="shared" si="73"/>
        <v>-0.15855828626145296</v>
      </c>
      <c r="BI43" s="29">
        <f t="shared" si="73"/>
        <v>-0.19814614448050349</v>
      </c>
      <c r="BJ43" s="29">
        <f t="shared" si="73"/>
        <v>-0.24166137032811719</v>
      </c>
      <c r="BK43" s="29">
        <f t="shared" si="73"/>
        <v>-0.28848187689878202</v>
      </c>
      <c r="BL43" s="29">
        <f t="shared" si="73"/>
        <v>-0.33337593410550426</v>
      </c>
      <c r="BM43" s="29">
        <f t="shared" si="73"/>
        <v>-0.37616254087512857</v>
      </c>
      <c r="BN43" s="29">
        <f t="shared" si="73"/>
        <v>-0.41656476062325964</v>
      </c>
      <c r="BO43" s="29">
        <f t="shared" si="73"/>
        <v>-0.45421710877364774</v>
      </c>
      <c r="BP43" s="29">
        <f t="shared" si="73"/>
        <v>-0.49564758391075259</v>
      </c>
      <c r="BQ43" s="29">
        <f t="shared" si="73"/>
        <v>-0.53242450847181289</v>
      </c>
      <c r="BR43" s="29">
        <f t="shared" si="73"/>
        <v>-0.56692505685956007</v>
      </c>
      <c r="BS43" s="29">
        <f t="shared" si="73"/>
        <v>-0.5955264868870529</v>
      </c>
      <c r="BT43" s="29">
        <f t="shared" si="73"/>
        <v>-0.61803799267441661</v>
      </c>
      <c r="BU43" s="29">
        <f t="shared" si="73"/>
        <v>-0.63424501532061583</v>
      </c>
      <c r="BV43" s="29">
        <f t="shared" si="73"/>
        <v>-0.64351866994356044</v>
      </c>
      <c r="BW43" s="29">
        <f t="shared" si="73"/>
        <v>0</v>
      </c>
      <c r="BX43" s="29">
        <f t="shared" si="73"/>
        <v>-3.7142430962043615E-2</v>
      </c>
      <c r="BY43" s="29">
        <f t="shared" si="73"/>
        <v>-7.8860703904639173E-2</v>
      </c>
      <c r="BZ43" s="29">
        <f t="shared" si="73"/>
        <v>-0.12038112864323125</v>
      </c>
      <c r="CA43" s="29">
        <f t="shared" si="73"/>
        <v>-0.16149588410342908</v>
      </c>
      <c r="CB43" s="29">
        <f t="shared" si="73"/>
        <v>-0.20212880908224662</v>
      </c>
      <c r="CC43" s="29">
        <f t="shared" si="73"/>
        <v>-0.24639924530145052</v>
      </c>
      <c r="CD43" s="29">
        <f t="shared" ref="CD43:CO43" si="74">CD35-CD$29</f>
        <v>-0.29358297609866923</v>
      </c>
      <c r="CE43" s="29">
        <f t="shared" si="74"/>
        <v>-0.33914161288875277</v>
      </c>
      <c r="CF43" s="29">
        <f t="shared" si="74"/>
        <v>-0.38260357454976202</v>
      </c>
      <c r="CG43" s="29">
        <f t="shared" si="74"/>
        <v>-0.42371374344370594</v>
      </c>
      <c r="CH43" s="29">
        <f t="shared" si="74"/>
        <v>-0.46245340743747221</v>
      </c>
      <c r="CI43" s="29">
        <f t="shared" si="74"/>
        <v>-0.50381069561876046</v>
      </c>
      <c r="CJ43" s="29">
        <f t="shared" si="74"/>
        <v>-0.54121091130375731</v>
      </c>
      <c r="CK43" s="29">
        <f t="shared" si="74"/>
        <v>-0.57579554602369853</v>
      </c>
      <c r="CL43" s="29">
        <f t="shared" si="74"/>
        <v>-0.60462184475611025</v>
      </c>
      <c r="CM43" s="29">
        <f t="shared" si="74"/>
        <v>-0.6272499237130944</v>
      </c>
      <c r="CN43" s="29">
        <f t="shared" si="74"/>
        <v>-0.64344377343194026</v>
      </c>
      <c r="CO43" s="29">
        <f t="shared" si="74"/>
        <v>-0.65384096427771965</v>
      </c>
    </row>
    <row r="44" spans="1:93" ht="18.75" customHeight="1" x14ac:dyDescent="0.15">
      <c r="A44" s="3">
        <v>39</v>
      </c>
      <c r="B44" s="7">
        <v>39</v>
      </c>
      <c r="C44" s="7">
        <v>93.5</v>
      </c>
      <c r="D44" s="7">
        <v>-5</v>
      </c>
      <c r="E44" s="8">
        <v>-0.52092025767706596</v>
      </c>
      <c r="F44" s="8">
        <v>7.608850358366019</v>
      </c>
      <c r="G44" s="7"/>
      <c r="H44" s="7"/>
      <c r="I44" s="3">
        <f t="shared" si="0"/>
        <v>0</v>
      </c>
      <c r="O44" s="23"/>
      <c r="P44" s="23"/>
      <c r="Q44" s="3" t="s">
        <v>64</v>
      </c>
      <c r="R44" s="29">
        <f>R36-R$30</f>
        <v>4.9888862150084998</v>
      </c>
      <c r="S44" s="29">
        <f t="shared" ref="S44:CC44" si="75">S36-S$30</f>
        <v>4.9888124873097253</v>
      </c>
      <c r="T44" s="29">
        <f t="shared" si="75"/>
        <v>4.9884914824972331</v>
      </c>
      <c r="U44" s="29">
        <f t="shared" si="75"/>
        <v>4.9879185972696778</v>
      </c>
      <c r="V44" s="29">
        <f t="shared" si="75"/>
        <v>4.9871184709611285</v>
      </c>
      <c r="W44" s="29">
        <f t="shared" si="75"/>
        <v>4.9861315759106635</v>
      </c>
      <c r="X44" s="29">
        <f t="shared" si="75"/>
        <v>4.9848222478830611</v>
      </c>
      <c r="Y44" s="29">
        <f t="shared" si="75"/>
        <v>4.9830998836005866</v>
      </c>
      <c r="Z44" s="29">
        <f t="shared" si="75"/>
        <v>4.9811507943713291</v>
      </c>
      <c r="AA44" s="29">
        <f t="shared" si="75"/>
        <v>4.9790648816623619</v>
      </c>
      <c r="AB44" s="29">
        <f t="shared" si="75"/>
        <v>4.9769103299765813</v>
      </c>
      <c r="AC44" s="29">
        <f t="shared" si="75"/>
        <v>4.9748631721861711</v>
      </c>
      <c r="AD44" s="29">
        <f t="shared" si="75"/>
        <v>4.9724814226947407</v>
      </c>
      <c r="AE44" s="29">
        <f t="shared" si="75"/>
        <v>4.9703799751824098</v>
      </c>
      <c r="AF44" s="29">
        <f t="shared" si="75"/>
        <v>4.9684695901160714</v>
      </c>
      <c r="AG44" s="29">
        <f t="shared" si="75"/>
        <v>4.9671207364738406</v>
      </c>
      <c r="AH44" s="29">
        <f t="shared" si="75"/>
        <v>4.9664515469801538</v>
      </c>
      <c r="AI44" s="29">
        <f t="shared" si="75"/>
        <v>4.9665791498118699</v>
      </c>
      <c r="AJ44" s="29">
        <f t="shared" si="75"/>
        <v>4.9678055261073268</v>
      </c>
      <c r="AK44" s="29">
        <f t="shared" si="75"/>
        <v>5.0040027809793939</v>
      </c>
      <c r="AL44" s="29">
        <f t="shared" si="75"/>
        <v>5.0038437282275323</v>
      </c>
      <c r="AM44" s="29">
        <f t="shared" si="75"/>
        <v>5.0034107561019461</v>
      </c>
      <c r="AN44" s="29">
        <f t="shared" si="75"/>
        <v>5.0027392856289721</v>
      </c>
      <c r="AO44" s="29">
        <f t="shared" si="75"/>
        <v>5.001797505575726</v>
      </c>
      <c r="AP44" s="29">
        <f t="shared" si="75"/>
        <v>5.0005765798695867</v>
      </c>
      <c r="AQ44" s="29">
        <f t="shared" si="75"/>
        <v>4.9988725738360884</v>
      </c>
      <c r="AR44" s="29">
        <f t="shared" si="75"/>
        <v>4.9967154766342148</v>
      </c>
      <c r="AS44" s="29">
        <f t="shared" si="75"/>
        <v>4.9943117095840774</v>
      </c>
      <c r="AT44" s="29">
        <f t="shared" si="75"/>
        <v>4.9916746868398176</v>
      </c>
      <c r="AU44" s="29">
        <f t="shared" si="75"/>
        <v>4.9889649411433545</v>
      </c>
      <c r="AV44" s="29">
        <f t="shared" si="75"/>
        <v>4.9861416051804257</v>
      </c>
      <c r="AW44" s="29">
        <f t="shared" si="75"/>
        <v>4.9828029483613339</v>
      </c>
      <c r="AX44" s="29">
        <f t="shared" si="75"/>
        <v>4.979698479758591</v>
      </c>
      <c r="AY44" s="29">
        <f t="shared" si="75"/>
        <v>4.9765940692569677</v>
      </c>
      <c r="AZ44" s="29">
        <f t="shared" si="75"/>
        <v>4.9740132660050858</v>
      </c>
      <c r="BA44" s="29">
        <f t="shared" si="75"/>
        <v>4.9720038547965189</v>
      </c>
      <c r="BB44" s="29">
        <f t="shared" si="75"/>
        <v>4.9707677251237268</v>
      </c>
      <c r="BC44" s="29">
        <f t="shared" si="75"/>
        <v>4.9706220109995396</v>
      </c>
      <c r="BD44" s="29">
        <f t="shared" si="75"/>
        <v>5.0192263808459234</v>
      </c>
      <c r="BE44" s="29">
        <f t="shared" si="75"/>
        <v>5.0191378423238246</v>
      </c>
      <c r="BF44" s="29">
        <f t="shared" si="75"/>
        <v>5.018670675049421</v>
      </c>
      <c r="BG44" s="29">
        <f t="shared" si="75"/>
        <v>5.0177897434098568</v>
      </c>
      <c r="BH44" s="29">
        <f t="shared" si="75"/>
        <v>5.0165617671118747</v>
      </c>
      <c r="BI44" s="29">
        <f t="shared" si="75"/>
        <v>5.0150472961452488</v>
      </c>
      <c r="BJ44" s="29">
        <f t="shared" si="75"/>
        <v>5.0130468377786404</v>
      </c>
      <c r="BK44" s="29">
        <f t="shared" si="75"/>
        <v>5.0103758677128765</v>
      </c>
      <c r="BL44" s="29">
        <f t="shared" si="75"/>
        <v>5.0073263682454723</v>
      </c>
      <c r="BM44" s="29">
        <f t="shared" si="75"/>
        <v>5.0040255066499242</v>
      </c>
      <c r="BN44" s="29">
        <f t="shared" si="75"/>
        <v>5.0004704608937214</v>
      </c>
      <c r="BO44" s="29">
        <f t="shared" si="75"/>
        <v>4.9968920409146129</v>
      </c>
      <c r="BP44" s="29">
        <f t="shared" si="75"/>
        <v>4.9925277354792694</v>
      </c>
      <c r="BQ44" s="29">
        <f t="shared" si="75"/>
        <v>4.9882076465983847</v>
      </c>
      <c r="BR44" s="29">
        <f t="shared" si="75"/>
        <v>4.9838470930688876</v>
      </c>
      <c r="BS44" s="29">
        <f t="shared" si="75"/>
        <v>4.9798652537440802</v>
      </c>
      <c r="BT44" s="29">
        <f t="shared" si="75"/>
        <v>4.9764684224669677</v>
      </c>
      <c r="BU44" s="29">
        <f t="shared" si="75"/>
        <v>4.9736666790368078</v>
      </c>
      <c r="BV44" s="29">
        <f t="shared" si="75"/>
        <v>4.9714513403525933</v>
      </c>
      <c r="BW44" s="29">
        <f t="shared" si="75"/>
        <v>5.0354457962718033</v>
      </c>
      <c r="BX44" s="29">
        <f t="shared" si="75"/>
        <v>5.035257768572305</v>
      </c>
      <c r="BY44" s="29">
        <f t="shared" si="75"/>
        <v>5.0346389534733547</v>
      </c>
      <c r="BZ44" s="29">
        <f t="shared" si="75"/>
        <v>5.0335908061805759</v>
      </c>
      <c r="CA44" s="29">
        <f t="shared" si="75"/>
        <v>5.0321190189607492</v>
      </c>
      <c r="CB44" s="29">
        <f t="shared" si="75"/>
        <v>5.0302158133044461</v>
      </c>
      <c r="CC44" s="29">
        <f t="shared" si="75"/>
        <v>5.0276431135584154</v>
      </c>
      <c r="CD44" s="29">
        <f t="shared" ref="CD44:CO44" si="76">CD36-CD$30</f>
        <v>5.0243628133670821</v>
      </c>
      <c r="CE44" s="29">
        <f t="shared" si="76"/>
        <v>5.0206322840530575</v>
      </c>
      <c r="CF44" s="29">
        <f t="shared" si="76"/>
        <v>5.0165287303097177</v>
      </c>
      <c r="CG44" s="29">
        <f t="shared" si="76"/>
        <v>5.0121321027390948</v>
      </c>
      <c r="CH44" s="29">
        <f t="shared" si="76"/>
        <v>5.0073915748340614</v>
      </c>
      <c r="CI44" s="29">
        <f t="shared" si="76"/>
        <v>5.0018514251050661</v>
      </c>
      <c r="CJ44" s="29">
        <f t="shared" si="76"/>
        <v>4.9961700399603295</v>
      </c>
      <c r="CK44" s="29">
        <f t="shared" si="76"/>
        <v>4.9903630836130262</v>
      </c>
      <c r="CL44" s="29">
        <f t="shared" si="76"/>
        <v>4.9848810981165084</v>
      </c>
      <c r="CM44" s="29">
        <f t="shared" si="76"/>
        <v>4.9799244910542004</v>
      </c>
      <c r="CN44" s="29">
        <f t="shared" si="76"/>
        <v>4.9756158622200992</v>
      </c>
      <c r="CO44" s="29">
        <f t="shared" si="76"/>
        <v>4.9716035854138809</v>
      </c>
    </row>
    <row r="45" spans="1:93" ht="18.75" customHeight="1" x14ac:dyDescent="0.15">
      <c r="A45" s="3">
        <v>40</v>
      </c>
      <c r="B45" s="7">
        <v>40</v>
      </c>
      <c r="C45" s="7">
        <v>100</v>
      </c>
      <c r="D45" s="7">
        <v>-5</v>
      </c>
      <c r="E45" s="8">
        <v>-0.62854909156811012</v>
      </c>
      <c r="F45" s="8">
        <v>8.4639947452362083</v>
      </c>
      <c r="G45" s="7">
        <v>-420</v>
      </c>
      <c r="H45" s="7"/>
      <c r="I45" s="3">
        <f t="shared" si="0"/>
        <v>263.99061845860626</v>
      </c>
      <c r="O45" s="27" t="s">
        <v>25</v>
      </c>
      <c r="P45" s="15"/>
      <c r="Q45" s="22" t="s">
        <v>65</v>
      </c>
      <c r="R45" s="29">
        <f>SQRT(R39^2+R40^2)</f>
        <v>3.5436183786700832</v>
      </c>
      <c r="S45" s="29">
        <f t="shared" ref="S45:CC45" si="77">SQRT(S39^2+S40^2)</f>
        <v>4.0490616205772012</v>
      </c>
      <c r="T45" s="29">
        <f t="shared" si="77"/>
        <v>4.0485105404765251</v>
      </c>
      <c r="U45" s="29">
        <f t="shared" si="77"/>
        <v>4.0476074960252957</v>
      </c>
      <c r="V45" s="29">
        <f t="shared" si="77"/>
        <v>4.0464331899711112</v>
      </c>
      <c r="W45" s="29">
        <f t="shared" si="77"/>
        <v>4.5498569059386913</v>
      </c>
      <c r="X45" s="29">
        <f t="shared" si="77"/>
        <v>5.0519741874260315</v>
      </c>
      <c r="Y45" s="29">
        <f t="shared" si="77"/>
        <v>5.0485307080450665</v>
      </c>
      <c r="Z45" s="29">
        <f t="shared" si="77"/>
        <v>5.0444328861343726</v>
      </c>
      <c r="AA45" s="29">
        <f t="shared" si="77"/>
        <v>5.0398141080221599</v>
      </c>
      <c r="AB45" s="29">
        <f t="shared" si="77"/>
        <v>5.0348204113687212</v>
      </c>
      <c r="AC45" s="29">
        <f t="shared" si="77"/>
        <v>6.0330527625881061</v>
      </c>
      <c r="AD45" s="29">
        <f t="shared" si="77"/>
        <v>6.0245988193938915</v>
      </c>
      <c r="AE45" s="29">
        <f t="shared" si="77"/>
        <v>6.5154784991778909</v>
      </c>
      <c r="AF45" s="29">
        <f t="shared" si="77"/>
        <v>6.5039162567424569</v>
      </c>
      <c r="AG45" s="29">
        <f t="shared" si="77"/>
        <v>6.4916672656187639</v>
      </c>
      <c r="AH45" s="29">
        <f t="shared" si="77"/>
        <v>6.4789237463396789</v>
      </c>
      <c r="AI45" s="29">
        <f t="shared" si="77"/>
        <v>6.4661775535693016</v>
      </c>
      <c r="AJ45" s="29">
        <f t="shared" si="77"/>
        <v>6.4534396388347472</v>
      </c>
      <c r="AK45" s="29">
        <f t="shared" si="77"/>
        <v>3.5068750523062366</v>
      </c>
      <c r="AL45" s="29">
        <f t="shared" si="77"/>
        <v>4.0077741602615058</v>
      </c>
      <c r="AM45" s="29">
        <f t="shared" si="77"/>
        <v>4.0074049165069914</v>
      </c>
      <c r="AN45" s="29">
        <f t="shared" si="77"/>
        <v>4.0068924153752974</v>
      </c>
      <c r="AO45" s="29">
        <f t="shared" si="77"/>
        <v>4.0061716952358664</v>
      </c>
      <c r="AP45" s="29">
        <f t="shared" si="77"/>
        <v>4.5059407298127541</v>
      </c>
      <c r="AQ45" s="29">
        <f t="shared" si="77"/>
        <v>5.005105313146724</v>
      </c>
      <c r="AR45" s="29">
        <f t="shared" si="77"/>
        <v>5.0032199515442288</v>
      </c>
      <c r="AS45" s="29">
        <f t="shared" si="77"/>
        <v>5.0011504824630073</v>
      </c>
      <c r="AT45" s="29">
        <f t="shared" si="77"/>
        <v>4.9988109564305008</v>
      </c>
      <c r="AU45" s="29">
        <f t="shared" si="77"/>
        <v>4.9960900293384372</v>
      </c>
      <c r="AV45" s="29">
        <f t="shared" si="77"/>
        <v>5.9916010265478672</v>
      </c>
      <c r="AW45" s="29">
        <f t="shared" si="77"/>
        <v>5.9869928196406583</v>
      </c>
      <c r="AX45" s="29">
        <f t="shared" si="77"/>
        <v>6.4805928749048087</v>
      </c>
      <c r="AY45" s="29">
        <f t="shared" si="77"/>
        <v>6.4747148126998955</v>
      </c>
      <c r="AZ45" s="29">
        <f t="shared" si="77"/>
        <v>6.4686206337725496</v>
      </c>
      <c r="BA45" s="29">
        <f t="shared" si="77"/>
        <v>6.4623047028969136</v>
      </c>
      <c r="BB45" s="29">
        <f t="shared" si="77"/>
        <v>6.4553697958937217</v>
      </c>
      <c r="BC45" s="29">
        <f t="shared" si="77"/>
        <v>6.4493163240530231</v>
      </c>
      <c r="BD45" s="29">
        <f t="shared" si="77"/>
        <v>3.4708539924072976</v>
      </c>
      <c r="BE45" s="29">
        <f t="shared" si="77"/>
        <v>3.966690568968974</v>
      </c>
      <c r="BF45" s="29">
        <f t="shared" si="77"/>
        <v>3.9666893650141639</v>
      </c>
      <c r="BG45" s="29">
        <f t="shared" si="77"/>
        <v>3.9666893828922443</v>
      </c>
      <c r="BH45" s="29">
        <f t="shared" si="77"/>
        <v>3.9666881040661783</v>
      </c>
      <c r="BI45" s="29">
        <f t="shared" si="77"/>
        <v>4.4625219854565037</v>
      </c>
      <c r="BJ45" s="29">
        <f t="shared" si="77"/>
        <v>4.9583555600339047</v>
      </c>
      <c r="BK45" s="29">
        <f t="shared" si="77"/>
        <v>4.958354953414795</v>
      </c>
      <c r="BL45" s="29">
        <f t="shared" si="77"/>
        <v>4.9583576784003522</v>
      </c>
      <c r="BM45" s="29">
        <f t="shared" si="77"/>
        <v>4.9583594320858078</v>
      </c>
      <c r="BN45" s="29">
        <f t="shared" si="77"/>
        <v>4.9583575989831381</v>
      </c>
      <c r="BO45" s="29">
        <f t="shared" si="77"/>
        <v>5.9500282001378473</v>
      </c>
      <c r="BP45" s="29">
        <f t="shared" si="77"/>
        <v>5.9500256525803978</v>
      </c>
      <c r="BQ45" s="29">
        <f t="shared" si="77"/>
        <v>6.4458630594002324</v>
      </c>
      <c r="BR45" s="29">
        <f t="shared" si="77"/>
        <v>6.4458646548253862</v>
      </c>
      <c r="BS45" s="29">
        <f t="shared" si="77"/>
        <v>6.4458675379962269</v>
      </c>
      <c r="BT45" s="29">
        <f t="shared" si="77"/>
        <v>6.4458754327364165</v>
      </c>
      <c r="BU45" s="29">
        <f t="shared" si="77"/>
        <v>6.4458875895938208</v>
      </c>
      <c r="BV45" s="29">
        <f t="shared" si="77"/>
        <v>6.4458716053355456</v>
      </c>
      <c r="BW45" s="29">
        <f t="shared" si="77"/>
        <v>3.4347037976852501</v>
      </c>
      <c r="BX45" s="29">
        <f t="shared" si="77"/>
        <v>3.9254570166171314</v>
      </c>
      <c r="BY45" s="29">
        <f t="shared" si="77"/>
        <v>3.9258275285069333</v>
      </c>
      <c r="BZ45" s="29">
        <f t="shared" si="77"/>
        <v>3.9263458939806459</v>
      </c>
      <c r="CA45" s="29">
        <f t="shared" si="77"/>
        <v>3.9270713374732256</v>
      </c>
      <c r="CB45" s="29">
        <f t="shared" si="77"/>
        <v>4.4189608136049703</v>
      </c>
      <c r="CC45" s="29">
        <f t="shared" si="77"/>
        <v>4.9114590784363941</v>
      </c>
      <c r="CD45" s="29">
        <f t="shared" ref="CD45:CO45" si="78">SQRT(CD39^2+CD40^2)</f>
        <v>4.9133577949267622</v>
      </c>
      <c r="CE45" s="29">
        <f t="shared" si="78"/>
        <v>4.9154442956080828</v>
      </c>
      <c r="CF45" s="29">
        <f t="shared" si="78"/>
        <v>4.9178019116184064</v>
      </c>
      <c r="CG45" s="29">
        <f t="shared" si="78"/>
        <v>4.9205361018689757</v>
      </c>
      <c r="CH45" s="29">
        <f t="shared" si="78"/>
        <v>5.9083695872562823</v>
      </c>
      <c r="CI45" s="29">
        <f t="shared" si="78"/>
        <v>5.9129981750641791</v>
      </c>
      <c r="CJ45" s="29">
        <f t="shared" si="78"/>
        <v>6.4110908008687675</v>
      </c>
      <c r="CK45" s="29">
        <f t="shared" si="78"/>
        <v>6.416992429467367</v>
      </c>
      <c r="CL45" s="29">
        <f t="shared" si="78"/>
        <v>6.4231082150234293</v>
      </c>
      <c r="CM45" s="29">
        <f t="shared" si="78"/>
        <v>6.4294426831946998</v>
      </c>
      <c r="CN45" s="29">
        <f t="shared" si="78"/>
        <v>6.4364033314288926</v>
      </c>
      <c r="CO45" s="29">
        <f t="shared" si="78"/>
        <v>6.4424399411083</v>
      </c>
    </row>
    <row r="46" spans="1:93" ht="18.75" customHeight="1" x14ac:dyDescent="0.15">
      <c r="A46" s="3">
        <v>41</v>
      </c>
      <c r="B46" s="7">
        <v>41</v>
      </c>
      <c r="C46" s="7">
        <v>0</v>
      </c>
      <c r="D46" s="7">
        <v>0</v>
      </c>
      <c r="E46" s="7">
        <v>0</v>
      </c>
      <c r="F46" s="7">
        <v>0</v>
      </c>
      <c r="G46" s="7"/>
      <c r="H46" s="7"/>
      <c r="I46" s="3">
        <f t="shared" si="0"/>
        <v>0</v>
      </c>
      <c r="O46" s="17" t="s">
        <v>26</v>
      </c>
      <c r="P46" s="18"/>
      <c r="Q46" s="3" t="s">
        <v>66</v>
      </c>
      <c r="R46" s="29">
        <f>R39/R45</f>
        <v>0.99999312281459729</v>
      </c>
      <c r="S46" s="29">
        <f t="shared" ref="S46:CC46" si="79">S39/S45</f>
        <v>0.99993247531986995</v>
      </c>
      <c r="T46" s="29">
        <f t="shared" si="79"/>
        <v>0.99980009680602611</v>
      </c>
      <c r="U46" s="29">
        <f t="shared" si="79"/>
        <v>0.99959973054703199</v>
      </c>
      <c r="V46" s="29">
        <f t="shared" si="79"/>
        <v>0.9993345716967702</v>
      </c>
      <c r="W46" s="29">
        <f t="shared" si="79"/>
        <v>0.99898750410415627</v>
      </c>
      <c r="X46" s="29">
        <f t="shared" si="79"/>
        <v>0.99852943156768048</v>
      </c>
      <c r="Y46" s="29">
        <f t="shared" si="79"/>
        <v>0.99797729546403458</v>
      </c>
      <c r="Z46" s="29">
        <f t="shared" si="79"/>
        <v>0.99736555580724495</v>
      </c>
      <c r="AA46" s="29">
        <f t="shared" si="79"/>
        <v>0.99670982701698807</v>
      </c>
      <c r="AB46" s="29">
        <f t="shared" si="79"/>
        <v>0.99602651845342427</v>
      </c>
      <c r="AC46" s="29">
        <f t="shared" si="79"/>
        <v>0.99526763772337234</v>
      </c>
      <c r="AD46" s="29">
        <f t="shared" si="79"/>
        <v>0.99445634033252372</v>
      </c>
      <c r="AE46" s="29">
        <f t="shared" si="79"/>
        <v>0.99365515715756458</v>
      </c>
      <c r="AF46" s="29">
        <f t="shared" si="79"/>
        <v>0.99290286840941866</v>
      </c>
      <c r="AG46" s="29">
        <f t="shared" si="79"/>
        <v>0.99225946962011791</v>
      </c>
      <c r="AH46" s="29">
        <f t="shared" si="79"/>
        <v>0.99175299268448891</v>
      </c>
      <c r="AI46" s="29">
        <f t="shared" si="79"/>
        <v>0.99140737555884906</v>
      </c>
      <c r="AJ46" s="29">
        <f t="shared" si="79"/>
        <v>0.99115298938927321</v>
      </c>
      <c r="AK46" s="29">
        <f t="shared" si="79"/>
        <v>0.99999305651446346</v>
      </c>
      <c r="AL46" s="29">
        <f t="shared" si="79"/>
        <v>0.9999320140737854</v>
      </c>
      <c r="AM46" s="29">
        <f t="shared" si="79"/>
        <v>0.99979885235363042</v>
      </c>
      <c r="AN46" s="29">
        <f t="shared" si="79"/>
        <v>0.99959724218978985</v>
      </c>
      <c r="AO46" s="29">
        <f t="shared" si="79"/>
        <v>0.99933017639854771</v>
      </c>
      <c r="AP46" s="29">
        <f t="shared" si="79"/>
        <v>0.99898083291942341</v>
      </c>
      <c r="AQ46" s="29">
        <f t="shared" si="79"/>
        <v>0.99852053951748487</v>
      </c>
      <c r="AR46" s="29">
        <f t="shared" si="79"/>
        <v>0.99796541988446197</v>
      </c>
      <c r="AS46" s="29">
        <f t="shared" si="79"/>
        <v>0.99735020874897928</v>
      </c>
      <c r="AT46" s="29">
        <f t="shared" si="79"/>
        <v>0.99669078452162174</v>
      </c>
      <c r="AU46" s="29">
        <f t="shared" si="79"/>
        <v>0.99600138667667049</v>
      </c>
      <c r="AV46" s="29">
        <f t="shared" si="79"/>
        <v>0.99524077471853711</v>
      </c>
      <c r="AW46" s="29">
        <f t="shared" si="79"/>
        <v>0.99442356865987502</v>
      </c>
      <c r="AX46" s="29">
        <f t="shared" si="79"/>
        <v>0.99361994628213801</v>
      </c>
      <c r="AY46" s="29">
        <f t="shared" si="79"/>
        <v>0.99286352041566406</v>
      </c>
      <c r="AZ46" s="29">
        <f t="shared" si="79"/>
        <v>0.99221698623621735</v>
      </c>
      <c r="BA46" s="29">
        <f t="shared" si="79"/>
        <v>0.99170778453959163</v>
      </c>
      <c r="BB46" s="29">
        <f t="shared" si="79"/>
        <v>0.99135332653973529</v>
      </c>
      <c r="BC46" s="29">
        <f t="shared" si="79"/>
        <v>0.99117035743282045</v>
      </c>
      <c r="BD46" s="29">
        <f t="shared" si="79"/>
        <v>0.99999308313698121</v>
      </c>
      <c r="BE46" s="29">
        <f t="shared" si="79"/>
        <v>0.99993187853120391</v>
      </c>
      <c r="BF46" s="29">
        <f t="shared" si="79"/>
        <v>0.99979811772035332</v>
      </c>
      <c r="BG46" s="29">
        <f t="shared" si="79"/>
        <v>0.99959581571295242</v>
      </c>
      <c r="BH46" s="29">
        <f t="shared" si="79"/>
        <v>0.99932810707875463</v>
      </c>
      <c r="BI46" s="29">
        <f t="shared" si="79"/>
        <v>0.9989782417331533</v>
      </c>
      <c r="BJ46" s="29">
        <f t="shared" si="79"/>
        <v>0.99851630856883278</v>
      </c>
      <c r="BK46" s="29">
        <f t="shared" si="79"/>
        <v>0.9979595309430852</v>
      </c>
      <c r="BL46" s="29">
        <f t="shared" si="79"/>
        <v>0.99734319932532489</v>
      </c>
      <c r="BM46" s="29">
        <f t="shared" si="79"/>
        <v>0.9966812637660456</v>
      </c>
      <c r="BN46" s="29">
        <f t="shared" si="79"/>
        <v>0.99599147453276704</v>
      </c>
      <c r="BO46" s="29">
        <f t="shared" si="79"/>
        <v>0.99522904326972761</v>
      </c>
      <c r="BP46" s="29">
        <f t="shared" si="79"/>
        <v>0.99440940618465201</v>
      </c>
      <c r="BQ46" s="29">
        <f t="shared" si="79"/>
        <v>0.99360563220395404</v>
      </c>
      <c r="BR46" s="29">
        <f t="shared" si="79"/>
        <v>0.99284749049561749</v>
      </c>
      <c r="BS46" s="29">
        <f t="shared" si="79"/>
        <v>0.99220093844583079</v>
      </c>
      <c r="BT46" s="29">
        <f t="shared" si="79"/>
        <v>0.99169017905842827</v>
      </c>
      <c r="BU46" s="29">
        <f t="shared" si="79"/>
        <v>0.99133075354824363</v>
      </c>
      <c r="BV46" s="29">
        <f t="shared" si="79"/>
        <v>0.99120503117628067</v>
      </c>
      <c r="BW46" s="29">
        <f t="shared" si="79"/>
        <v>0.99999303332448597</v>
      </c>
      <c r="BX46" s="29">
        <f t="shared" si="79"/>
        <v>0.99993183655014517</v>
      </c>
      <c r="BY46" s="29">
        <f t="shared" si="79"/>
        <v>0.99979842423991971</v>
      </c>
      <c r="BZ46" s="29">
        <f t="shared" si="79"/>
        <v>0.99959640260806604</v>
      </c>
      <c r="CA46" s="29">
        <f t="shared" si="79"/>
        <v>0.99932869024841697</v>
      </c>
      <c r="CB46" s="29">
        <f t="shared" si="79"/>
        <v>0.99897856692645726</v>
      </c>
      <c r="CC46" s="29">
        <f t="shared" si="79"/>
        <v>0.99851761065011768</v>
      </c>
      <c r="CD46" s="29">
        <f t="shared" ref="CD46:CO46" si="80">CD39/CD45</f>
        <v>0.99796182794082844</v>
      </c>
      <c r="CE46" s="29">
        <f t="shared" si="80"/>
        <v>0.9973457959813995</v>
      </c>
      <c r="CF46" s="29">
        <f t="shared" si="80"/>
        <v>0.99668547316831679</v>
      </c>
      <c r="CG46" s="29">
        <f t="shared" si="80"/>
        <v>0.99599503929258593</v>
      </c>
      <c r="CH46" s="29">
        <f t="shared" si="80"/>
        <v>0.99523401694385638</v>
      </c>
      <c r="CI46" s="29">
        <f t="shared" si="80"/>
        <v>0.99441677086954949</v>
      </c>
      <c r="CJ46" s="29">
        <f t="shared" si="80"/>
        <v>0.99361333191295864</v>
      </c>
      <c r="CK46" s="29">
        <f t="shared" si="80"/>
        <v>0.99285750865676492</v>
      </c>
      <c r="CL46" s="29">
        <f t="shared" si="80"/>
        <v>0.9922118857663933</v>
      </c>
      <c r="CM46" s="29">
        <f t="shared" si="80"/>
        <v>0.99170404864147643</v>
      </c>
      <c r="CN46" s="29">
        <f t="shared" si="80"/>
        <v>0.99135069980765733</v>
      </c>
      <c r="CO46" s="29">
        <f t="shared" si="80"/>
        <v>0.99116592962008143</v>
      </c>
    </row>
    <row r="47" spans="1:93" ht="18.75" customHeight="1" x14ac:dyDescent="0.15">
      <c r="A47" s="3">
        <v>42</v>
      </c>
      <c r="B47" s="7">
        <v>42</v>
      </c>
      <c r="C47" s="7">
        <v>3.5</v>
      </c>
      <c r="D47" s="7">
        <v>0</v>
      </c>
      <c r="E47" s="8">
        <v>-2.917001501432585E-2</v>
      </c>
      <c r="F47" s="8">
        <v>1.2909373881880942E-2</v>
      </c>
      <c r="G47" s="7"/>
      <c r="H47" s="7"/>
      <c r="I47" s="3">
        <f t="shared" si="0"/>
        <v>0</v>
      </c>
      <c r="O47" s="23"/>
      <c r="P47" s="24"/>
      <c r="Q47" s="3" t="s">
        <v>67</v>
      </c>
      <c r="R47" s="29">
        <f>R40/R45</f>
        <v>3.7086821796677191E-3</v>
      </c>
      <c r="S47" s="29">
        <f t="shared" ref="S47:CC47" si="81">S40/S45</f>
        <v>1.1620877792894816E-2</v>
      </c>
      <c r="T47" s="29">
        <f t="shared" si="81"/>
        <v>1.999415981382981E-2</v>
      </c>
      <c r="U47" s="29">
        <f t="shared" si="81"/>
        <v>2.8290964817426972E-2</v>
      </c>
      <c r="V47" s="29">
        <f t="shared" si="81"/>
        <v>3.6474838061774775E-2</v>
      </c>
      <c r="W47" s="29">
        <f t="shared" si="81"/>
        <v>4.49885167987173E-2</v>
      </c>
      <c r="X47" s="29">
        <f t="shared" si="81"/>
        <v>5.4212307579782258E-2</v>
      </c>
      <c r="Y47" s="29">
        <f t="shared" si="81"/>
        <v>6.3571359418303386E-2</v>
      </c>
      <c r="Z47" s="29">
        <f t="shared" si="81"/>
        <v>7.2539286523273086E-2</v>
      </c>
      <c r="AA47" s="29">
        <f t="shared" si="81"/>
        <v>8.1052580019179088E-2</v>
      </c>
      <c r="AB47" s="29">
        <f t="shared" si="81"/>
        <v>8.9057141979464294E-2</v>
      </c>
      <c r="AC47" s="29">
        <f t="shared" si="81"/>
        <v>9.717164864577621E-2</v>
      </c>
      <c r="AD47" s="29">
        <f t="shared" si="81"/>
        <v>0.10515030752424785</v>
      </c>
      <c r="AE47" s="29">
        <f t="shared" si="81"/>
        <v>0.1124696788213411</v>
      </c>
      <c r="AF47" s="29">
        <f t="shared" si="81"/>
        <v>0.11892810392984768</v>
      </c>
      <c r="AG47" s="29">
        <f t="shared" si="81"/>
        <v>0.12418190266380345</v>
      </c>
      <c r="AH47" s="29">
        <f t="shared" si="81"/>
        <v>0.12816396334914065</v>
      </c>
      <c r="AI47" s="29">
        <f t="shared" si="81"/>
        <v>0.1308106099959602</v>
      </c>
      <c r="AJ47" s="29">
        <f t="shared" si="81"/>
        <v>0.13272434450660325</v>
      </c>
      <c r="AK47" s="29">
        <f t="shared" si="81"/>
        <v>3.7265161828756812E-3</v>
      </c>
      <c r="AL47" s="29">
        <f t="shared" si="81"/>
        <v>1.1660498717594107E-2</v>
      </c>
      <c r="AM47" s="29">
        <f t="shared" si="81"/>
        <v>2.0056291590509819E-2</v>
      </c>
      <c r="AN47" s="29">
        <f t="shared" si="81"/>
        <v>2.8378749207222113E-2</v>
      </c>
      <c r="AO47" s="29">
        <f t="shared" si="81"/>
        <v>3.6595061678426251E-2</v>
      </c>
      <c r="AP47" s="29">
        <f t="shared" si="81"/>
        <v>4.5136409467470273E-2</v>
      </c>
      <c r="AQ47" s="29">
        <f t="shared" si="81"/>
        <v>5.4375841710367606E-2</v>
      </c>
      <c r="AR47" s="29">
        <f t="shared" si="81"/>
        <v>6.3757514967488355E-2</v>
      </c>
      <c r="AS47" s="29">
        <f t="shared" si="81"/>
        <v>7.2749990435514916E-2</v>
      </c>
      <c r="AT47" s="29">
        <f t="shared" si="81"/>
        <v>8.1286407533327776E-2</v>
      </c>
      <c r="AU47" s="29">
        <f t="shared" si="81"/>
        <v>8.9337773299706005E-2</v>
      </c>
      <c r="AV47" s="29">
        <f t="shared" si="81"/>
        <v>9.7446397253291142E-2</v>
      </c>
      <c r="AW47" s="29">
        <f t="shared" si="81"/>
        <v>0.10545978424858933</v>
      </c>
      <c r="AX47" s="29">
        <f t="shared" si="81"/>
        <v>0.11278032785145266</v>
      </c>
      <c r="AY47" s="29">
        <f t="shared" si="81"/>
        <v>0.1192561521591841</v>
      </c>
      <c r="AZ47" s="29">
        <f t="shared" si="81"/>
        <v>0.12452089071444285</v>
      </c>
      <c r="BA47" s="29">
        <f t="shared" si="81"/>
        <v>0.12851330702917488</v>
      </c>
      <c r="BB47" s="29">
        <f t="shared" si="81"/>
        <v>0.13121959441562386</v>
      </c>
      <c r="BC47" s="29">
        <f t="shared" si="81"/>
        <v>0.13259457962712867</v>
      </c>
      <c r="BD47" s="29">
        <f t="shared" si="81"/>
        <v>3.7193652945704358E-3</v>
      </c>
      <c r="BE47" s="29">
        <f t="shared" si="81"/>
        <v>1.1672116220193141E-2</v>
      </c>
      <c r="BF47" s="29">
        <f t="shared" si="81"/>
        <v>2.0092879406362962E-2</v>
      </c>
      <c r="BG47" s="29">
        <f t="shared" si="81"/>
        <v>2.8428950194428173E-2</v>
      </c>
      <c r="BH47" s="29">
        <f t="shared" si="81"/>
        <v>3.6651526603856371E-2</v>
      </c>
      <c r="BI47" s="29">
        <f t="shared" si="81"/>
        <v>4.5193722393022731E-2</v>
      </c>
      <c r="BJ47" s="29">
        <f t="shared" si="81"/>
        <v>5.4453480348566785E-2</v>
      </c>
      <c r="BK47" s="29">
        <f t="shared" si="81"/>
        <v>6.3849624899896831E-2</v>
      </c>
      <c r="BL47" s="29">
        <f t="shared" si="81"/>
        <v>7.2846020890131216E-2</v>
      </c>
      <c r="BM47" s="29">
        <f t="shared" si="81"/>
        <v>8.140306172201385E-2</v>
      </c>
      <c r="BN47" s="29">
        <f t="shared" si="81"/>
        <v>8.9448212156780851E-2</v>
      </c>
      <c r="BO47" s="29">
        <f t="shared" si="81"/>
        <v>9.7566138759421175E-2</v>
      </c>
      <c r="BP47" s="29">
        <f t="shared" si="81"/>
        <v>0.10559324264122169</v>
      </c>
      <c r="BQ47" s="29">
        <f t="shared" si="81"/>
        <v>0.11290636674953597</v>
      </c>
      <c r="BR47" s="29">
        <f t="shared" si="81"/>
        <v>0.11938953311138474</v>
      </c>
      <c r="BS47" s="29">
        <f t="shared" si="81"/>
        <v>0.12464869733459998</v>
      </c>
      <c r="BT47" s="29">
        <f t="shared" si="81"/>
        <v>0.12864909155941326</v>
      </c>
      <c r="BU47" s="29">
        <f t="shared" si="81"/>
        <v>0.13139001891114635</v>
      </c>
      <c r="BV47" s="29">
        <f t="shared" si="81"/>
        <v>0.13233512825712038</v>
      </c>
      <c r="BW47" s="29">
        <f t="shared" si="81"/>
        <v>3.7327339168001009E-3</v>
      </c>
      <c r="BX47" s="29">
        <f t="shared" si="81"/>
        <v>1.1675712117628433E-2</v>
      </c>
      <c r="BY47" s="29">
        <f t="shared" si="81"/>
        <v>2.0077621556682586E-2</v>
      </c>
      <c r="BZ47" s="29">
        <f t="shared" si="81"/>
        <v>2.840830676075368E-2</v>
      </c>
      <c r="CA47" s="29">
        <f t="shared" si="81"/>
        <v>3.6635622642222414E-2</v>
      </c>
      <c r="CB47" s="29">
        <f t="shared" si="81"/>
        <v>4.5186533630737824E-2</v>
      </c>
      <c r="CC47" s="29">
        <f t="shared" si="81"/>
        <v>5.4429598763725238E-2</v>
      </c>
      <c r="CD47" s="29">
        <f t="shared" ref="CD47:CO47" si="82">CD40/CD45</f>
        <v>6.3813713048216966E-2</v>
      </c>
      <c r="CE47" s="29">
        <f t="shared" si="82"/>
        <v>7.2810461049415881E-2</v>
      </c>
      <c r="CF47" s="29">
        <f t="shared" si="82"/>
        <v>8.1351506287521136E-2</v>
      </c>
      <c r="CG47" s="29">
        <f t="shared" si="82"/>
        <v>8.9408510246844694E-2</v>
      </c>
      <c r="CH47" s="29">
        <f t="shared" si="82"/>
        <v>9.7515391184140349E-2</v>
      </c>
      <c r="CI47" s="29">
        <f t="shared" si="82"/>
        <v>0.10552386371517172</v>
      </c>
      <c r="CJ47" s="29">
        <f t="shared" si="82"/>
        <v>0.11283858668393851</v>
      </c>
      <c r="CK47" s="29">
        <f t="shared" si="82"/>
        <v>0.1193061922277379</v>
      </c>
      <c r="CL47" s="29">
        <f t="shared" si="82"/>
        <v>0.12456152593757662</v>
      </c>
      <c r="CM47" s="29">
        <f t="shared" si="82"/>
        <v>0.12854213281295887</v>
      </c>
      <c r="CN47" s="29">
        <f t="shared" si="82"/>
        <v>0.13123943763544632</v>
      </c>
      <c r="CO47" s="29">
        <f t="shared" si="82"/>
        <v>0.1326276741874024</v>
      </c>
    </row>
    <row r="48" spans="1:93" ht="18.75" customHeight="1" x14ac:dyDescent="0.15">
      <c r="A48" s="3">
        <v>43</v>
      </c>
      <c r="B48" s="7">
        <v>43</v>
      </c>
      <c r="C48" s="7">
        <v>7.5</v>
      </c>
      <c r="D48" s="7">
        <v>0</v>
      </c>
      <c r="E48" s="8">
        <v>-6.2749662833170058E-2</v>
      </c>
      <c r="F48" s="8">
        <v>5.9209047212430865E-2</v>
      </c>
      <c r="G48" s="7"/>
      <c r="H48" s="7"/>
      <c r="I48" s="3">
        <f t="shared" si="0"/>
        <v>0</v>
      </c>
      <c r="O48" s="17" t="s">
        <v>27</v>
      </c>
      <c r="P48" s="26">
        <v>1</v>
      </c>
      <c r="Q48" s="3" t="s">
        <v>68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29">
        <v>0</v>
      </c>
      <c r="CA48" s="29">
        <v>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29">
        <v>0</v>
      </c>
      <c r="CN48" s="29">
        <v>0</v>
      </c>
      <c r="CO48" s="29">
        <v>0</v>
      </c>
    </row>
    <row r="49" spans="1:93" ht="18.75" customHeight="1" x14ac:dyDescent="0.15">
      <c r="A49" s="3">
        <v>44</v>
      </c>
      <c r="B49" s="7">
        <v>44</v>
      </c>
      <c r="C49" s="7">
        <v>11.5</v>
      </c>
      <c r="D49" s="7">
        <v>0</v>
      </c>
      <c r="E49" s="8">
        <v>-9.6861102110666022E-2</v>
      </c>
      <c r="F49" s="8">
        <v>0.13891125826616293</v>
      </c>
      <c r="G49" s="7"/>
      <c r="H49" s="7"/>
      <c r="I49" s="3">
        <f t="shared" si="0"/>
        <v>0</v>
      </c>
      <c r="O49" s="20"/>
      <c r="P49" s="23"/>
      <c r="Q49" s="3" t="s">
        <v>69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29">
        <v>0</v>
      </c>
      <c r="CK49" s="29">
        <v>0</v>
      </c>
      <c r="CL49" s="29">
        <v>0</v>
      </c>
      <c r="CM49" s="29">
        <v>0</v>
      </c>
      <c r="CN49" s="29">
        <v>0</v>
      </c>
      <c r="CO49" s="29">
        <v>0</v>
      </c>
    </row>
    <row r="50" spans="1:93" ht="18.75" customHeight="1" x14ac:dyDescent="0.15">
      <c r="A50" s="3">
        <v>45</v>
      </c>
      <c r="B50" s="7">
        <v>45</v>
      </c>
      <c r="C50" s="7">
        <v>15.5</v>
      </c>
      <c r="D50" s="7">
        <v>0</v>
      </c>
      <c r="E50" s="8">
        <v>-0.13177499273858559</v>
      </c>
      <c r="F50" s="8">
        <v>0.25168007316917357</v>
      </c>
      <c r="G50" s="7"/>
      <c r="H50" s="7"/>
      <c r="I50" s="3">
        <f t="shared" si="0"/>
        <v>0</v>
      </c>
      <c r="O50" s="20"/>
      <c r="P50" s="26">
        <v>2</v>
      </c>
      <c r="Q50" s="3" t="s">
        <v>70</v>
      </c>
      <c r="R50" s="29">
        <f>R45</f>
        <v>3.5436183786700832</v>
      </c>
      <c r="S50" s="29">
        <f t="shared" ref="S50:CC50" si="83">S45</f>
        <v>4.0490616205772012</v>
      </c>
      <c r="T50" s="29">
        <f t="shared" si="83"/>
        <v>4.0485105404765251</v>
      </c>
      <c r="U50" s="29">
        <f t="shared" si="83"/>
        <v>4.0476074960252957</v>
      </c>
      <c r="V50" s="29">
        <f t="shared" si="83"/>
        <v>4.0464331899711112</v>
      </c>
      <c r="W50" s="29">
        <f t="shared" si="83"/>
        <v>4.5498569059386913</v>
      </c>
      <c r="X50" s="29">
        <f t="shared" si="83"/>
        <v>5.0519741874260315</v>
      </c>
      <c r="Y50" s="29">
        <f t="shared" si="83"/>
        <v>5.0485307080450665</v>
      </c>
      <c r="Z50" s="29">
        <f t="shared" si="83"/>
        <v>5.0444328861343726</v>
      </c>
      <c r="AA50" s="29">
        <f t="shared" si="83"/>
        <v>5.0398141080221599</v>
      </c>
      <c r="AB50" s="29">
        <f t="shared" si="83"/>
        <v>5.0348204113687212</v>
      </c>
      <c r="AC50" s="29">
        <f t="shared" si="83"/>
        <v>6.0330527625881061</v>
      </c>
      <c r="AD50" s="29">
        <f t="shared" si="83"/>
        <v>6.0245988193938915</v>
      </c>
      <c r="AE50" s="29">
        <f t="shared" si="83"/>
        <v>6.5154784991778909</v>
      </c>
      <c r="AF50" s="29">
        <f t="shared" si="83"/>
        <v>6.5039162567424569</v>
      </c>
      <c r="AG50" s="29">
        <f t="shared" si="83"/>
        <v>6.4916672656187639</v>
      </c>
      <c r="AH50" s="29">
        <f t="shared" si="83"/>
        <v>6.4789237463396789</v>
      </c>
      <c r="AI50" s="29">
        <f t="shared" si="83"/>
        <v>6.4661775535693016</v>
      </c>
      <c r="AJ50" s="29">
        <f t="shared" si="83"/>
        <v>6.4534396388347472</v>
      </c>
      <c r="AK50" s="29">
        <f t="shared" si="83"/>
        <v>3.5068750523062366</v>
      </c>
      <c r="AL50" s="29">
        <f t="shared" si="83"/>
        <v>4.0077741602615058</v>
      </c>
      <c r="AM50" s="29">
        <f t="shared" si="83"/>
        <v>4.0074049165069914</v>
      </c>
      <c r="AN50" s="29">
        <f t="shared" si="83"/>
        <v>4.0068924153752974</v>
      </c>
      <c r="AO50" s="29">
        <f t="shared" si="83"/>
        <v>4.0061716952358664</v>
      </c>
      <c r="AP50" s="29">
        <f t="shared" si="83"/>
        <v>4.5059407298127541</v>
      </c>
      <c r="AQ50" s="29">
        <f t="shared" si="83"/>
        <v>5.005105313146724</v>
      </c>
      <c r="AR50" s="29">
        <f t="shared" si="83"/>
        <v>5.0032199515442288</v>
      </c>
      <c r="AS50" s="29">
        <f t="shared" si="83"/>
        <v>5.0011504824630073</v>
      </c>
      <c r="AT50" s="29">
        <f t="shared" si="83"/>
        <v>4.9988109564305008</v>
      </c>
      <c r="AU50" s="29">
        <f t="shared" si="83"/>
        <v>4.9960900293384372</v>
      </c>
      <c r="AV50" s="29">
        <f t="shared" si="83"/>
        <v>5.9916010265478672</v>
      </c>
      <c r="AW50" s="29">
        <f t="shared" si="83"/>
        <v>5.9869928196406583</v>
      </c>
      <c r="AX50" s="29">
        <f t="shared" si="83"/>
        <v>6.4805928749048087</v>
      </c>
      <c r="AY50" s="29">
        <f t="shared" si="83"/>
        <v>6.4747148126998955</v>
      </c>
      <c r="AZ50" s="29">
        <f t="shared" si="83"/>
        <v>6.4686206337725496</v>
      </c>
      <c r="BA50" s="29">
        <f t="shared" si="83"/>
        <v>6.4623047028969136</v>
      </c>
      <c r="BB50" s="29">
        <f t="shared" si="83"/>
        <v>6.4553697958937217</v>
      </c>
      <c r="BC50" s="29">
        <f t="shared" si="83"/>
        <v>6.4493163240530231</v>
      </c>
      <c r="BD50" s="29">
        <f t="shared" si="83"/>
        <v>3.4708539924072976</v>
      </c>
      <c r="BE50" s="29">
        <f t="shared" si="83"/>
        <v>3.966690568968974</v>
      </c>
      <c r="BF50" s="29">
        <f t="shared" si="83"/>
        <v>3.9666893650141639</v>
      </c>
      <c r="BG50" s="29">
        <f t="shared" si="83"/>
        <v>3.9666893828922443</v>
      </c>
      <c r="BH50" s="29">
        <f t="shared" si="83"/>
        <v>3.9666881040661783</v>
      </c>
      <c r="BI50" s="29">
        <f t="shared" si="83"/>
        <v>4.4625219854565037</v>
      </c>
      <c r="BJ50" s="29">
        <f t="shared" si="83"/>
        <v>4.9583555600339047</v>
      </c>
      <c r="BK50" s="29">
        <f t="shared" si="83"/>
        <v>4.958354953414795</v>
      </c>
      <c r="BL50" s="29">
        <f t="shared" si="83"/>
        <v>4.9583576784003522</v>
      </c>
      <c r="BM50" s="29">
        <f t="shared" si="83"/>
        <v>4.9583594320858078</v>
      </c>
      <c r="BN50" s="29">
        <f t="shared" si="83"/>
        <v>4.9583575989831381</v>
      </c>
      <c r="BO50" s="29">
        <f t="shared" si="83"/>
        <v>5.9500282001378473</v>
      </c>
      <c r="BP50" s="29">
        <f t="shared" si="83"/>
        <v>5.9500256525803978</v>
      </c>
      <c r="BQ50" s="29">
        <f t="shared" si="83"/>
        <v>6.4458630594002324</v>
      </c>
      <c r="BR50" s="29">
        <f t="shared" si="83"/>
        <v>6.4458646548253862</v>
      </c>
      <c r="BS50" s="29">
        <f t="shared" si="83"/>
        <v>6.4458675379962269</v>
      </c>
      <c r="BT50" s="29">
        <f t="shared" si="83"/>
        <v>6.4458754327364165</v>
      </c>
      <c r="BU50" s="29">
        <f t="shared" si="83"/>
        <v>6.4458875895938208</v>
      </c>
      <c r="BV50" s="29">
        <f t="shared" si="83"/>
        <v>6.4458716053355456</v>
      </c>
      <c r="BW50" s="29">
        <f t="shared" si="83"/>
        <v>3.4347037976852501</v>
      </c>
      <c r="BX50" s="29">
        <f t="shared" si="83"/>
        <v>3.9254570166171314</v>
      </c>
      <c r="BY50" s="29">
        <f t="shared" si="83"/>
        <v>3.9258275285069333</v>
      </c>
      <c r="BZ50" s="29">
        <f t="shared" si="83"/>
        <v>3.9263458939806459</v>
      </c>
      <c r="CA50" s="29">
        <f t="shared" si="83"/>
        <v>3.9270713374732256</v>
      </c>
      <c r="CB50" s="29">
        <f t="shared" si="83"/>
        <v>4.4189608136049703</v>
      </c>
      <c r="CC50" s="29">
        <f t="shared" si="83"/>
        <v>4.9114590784363941</v>
      </c>
      <c r="CD50" s="29">
        <f t="shared" ref="CD50:CO50" si="84">CD45</f>
        <v>4.9133577949267622</v>
      </c>
      <c r="CE50" s="29">
        <f t="shared" si="84"/>
        <v>4.9154442956080828</v>
      </c>
      <c r="CF50" s="29">
        <f t="shared" si="84"/>
        <v>4.9178019116184064</v>
      </c>
      <c r="CG50" s="29">
        <f t="shared" si="84"/>
        <v>4.9205361018689757</v>
      </c>
      <c r="CH50" s="29">
        <f t="shared" si="84"/>
        <v>5.9083695872562823</v>
      </c>
      <c r="CI50" s="29">
        <f t="shared" si="84"/>
        <v>5.9129981750641791</v>
      </c>
      <c r="CJ50" s="29">
        <f t="shared" si="84"/>
        <v>6.4110908008687675</v>
      </c>
      <c r="CK50" s="29">
        <f t="shared" si="84"/>
        <v>6.416992429467367</v>
      </c>
      <c r="CL50" s="29">
        <f t="shared" si="84"/>
        <v>6.4231082150234293</v>
      </c>
      <c r="CM50" s="29">
        <f t="shared" si="84"/>
        <v>6.4294426831946998</v>
      </c>
      <c r="CN50" s="29">
        <f t="shared" si="84"/>
        <v>6.4364033314288926</v>
      </c>
      <c r="CO50" s="29">
        <f t="shared" si="84"/>
        <v>6.4424399411083</v>
      </c>
    </row>
    <row r="51" spans="1:93" ht="18.75" customHeight="1" x14ac:dyDescent="0.15">
      <c r="A51" s="3">
        <v>46</v>
      </c>
      <c r="B51" s="7">
        <v>46</v>
      </c>
      <c r="C51" s="7">
        <v>19.5</v>
      </c>
      <c r="D51" s="7">
        <v>0</v>
      </c>
      <c r="E51" s="8">
        <v>-0.16775207833031797</v>
      </c>
      <c r="F51" s="8">
        <v>0.3970652477445557</v>
      </c>
      <c r="G51" s="7"/>
      <c r="H51" s="7"/>
      <c r="I51" s="3">
        <f t="shared" si="0"/>
        <v>0</v>
      </c>
      <c r="O51" s="20"/>
      <c r="P51" s="23"/>
      <c r="Q51" s="3" t="s">
        <v>71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29">
        <v>0</v>
      </c>
      <c r="BU51" s="29">
        <v>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29">
        <v>0</v>
      </c>
      <c r="CK51" s="29">
        <v>0</v>
      </c>
      <c r="CL51" s="29">
        <v>0</v>
      </c>
      <c r="CM51" s="29">
        <v>0</v>
      </c>
      <c r="CN51" s="29">
        <v>0</v>
      </c>
      <c r="CO51" s="29">
        <v>0</v>
      </c>
    </row>
    <row r="52" spans="1:93" ht="18.75" customHeight="1" x14ac:dyDescent="0.15">
      <c r="A52" s="3">
        <v>47</v>
      </c>
      <c r="B52" s="7">
        <v>47</v>
      </c>
      <c r="C52" s="7">
        <v>24</v>
      </c>
      <c r="D52" s="7">
        <v>0</v>
      </c>
      <c r="E52" s="8">
        <v>-0.20978971160343732</v>
      </c>
      <c r="F52" s="8">
        <v>0.59874322752803755</v>
      </c>
      <c r="G52" s="7"/>
      <c r="H52" s="7"/>
      <c r="I52" s="3">
        <f t="shared" si="0"/>
        <v>0</v>
      </c>
      <c r="O52" s="20"/>
      <c r="P52" s="26">
        <v>3</v>
      </c>
      <c r="Q52" s="3" t="s">
        <v>72</v>
      </c>
      <c r="R52" s="29">
        <f>R46*R41+R47*R42</f>
        <v>3.5253772451505374</v>
      </c>
      <c r="S52" s="29">
        <f t="shared" ref="S52:CC52" si="85">S46*S41+S47*S42</f>
        <v>4.029007712262568</v>
      </c>
      <c r="T52" s="29">
        <f t="shared" si="85"/>
        <v>4.0291313759687819</v>
      </c>
      <c r="U52" s="29">
        <f t="shared" si="85"/>
        <v>4.0289208934692011</v>
      </c>
      <c r="V52" s="29">
        <f t="shared" si="85"/>
        <v>4.0283413923591427</v>
      </c>
      <c r="W52" s="29">
        <f t="shared" si="85"/>
        <v>4.5303686510958991</v>
      </c>
      <c r="X52" s="29">
        <f t="shared" si="85"/>
        <v>5.0317077161097652</v>
      </c>
      <c r="Y52" s="29">
        <f t="shared" si="85"/>
        <v>5.0297510663080152</v>
      </c>
      <c r="Z52" s="29">
        <f t="shared" si="85"/>
        <v>5.0272469430762889</v>
      </c>
      <c r="AA52" s="29">
        <f t="shared" si="85"/>
        <v>5.0242618758344459</v>
      </c>
      <c r="AB52" s="29">
        <f t="shared" si="85"/>
        <v>5.0206627987159118</v>
      </c>
      <c r="AC52" s="29">
        <f t="shared" si="85"/>
        <v>6.0181600939618463</v>
      </c>
      <c r="AD52" s="29">
        <f t="shared" si="85"/>
        <v>6.0121796040100994</v>
      </c>
      <c r="AE52" s="29">
        <f t="shared" si="85"/>
        <v>6.5049844670483701</v>
      </c>
      <c r="AF52" s="29">
        <f t="shared" si="85"/>
        <v>6.4967399257430687</v>
      </c>
      <c r="AG52" s="29">
        <f t="shared" si="85"/>
        <v>6.4879276200071212</v>
      </c>
      <c r="AH52" s="29">
        <f t="shared" si="85"/>
        <v>6.4786580796700131</v>
      </c>
      <c r="AI52" s="29">
        <f t="shared" si="85"/>
        <v>6.4684702798572804</v>
      </c>
      <c r="AJ52" s="29">
        <f t="shared" si="85"/>
        <v>6.4612822111509756</v>
      </c>
      <c r="AK52" s="29">
        <f t="shared" si="85"/>
        <v>3.4895014896610297</v>
      </c>
      <c r="AL52" s="29">
        <f t="shared" si="85"/>
        <v>3.9890196135947673</v>
      </c>
      <c r="AM52" s="29">
        <f t="shared" si="85"/>
        <v>3.9899526830997001</v>
      </c>
      <c r="AN52" s="29">
        <f t="shared" si="85"/>
        <v>3.9908959823176611</v>
      </c>
      <c r="AO52" s="29">
        <f t="shared" si="85"/>
        <v>3.9918301935844172</v>
      </c>
      <c r="AP52" s="29">
        <f t="shared" si="85"/>
        <v>4.4909611250950814</v>
      </c>
      <c r="AQ52" s="29">
        <f t="shared" si="85"/>
        <v>4.9896735493014353</v>
      </c>
      <c r="AR52" s="29">
        <f t="shared" si="85"/>
        <v>4.9899603493928488</v>
      </c>
      <c r="AS52" s="29">
        <f t="shared" si="85"/>
        <v>4.9902137508087563</v>
      </c>
      <c r="AT52" s="29">
        <f t="shared" si="85"/>
        <v>4.9902810170810312</v>
      </c>
      <c r="AU52" s="29">
        <f t="shared" si="85"/>
        <v>4.9902820139617363</v>
      </c>
      <c r="AV52" s="29">
        <f t="shared" si="85"/>
        <v>5.9849954997593064</v>
      </c>
      <c r="AW52" s="29">
        <f t="shared" si="85"/>
        <v>5.9837533213967413</v>
      </c>
      <c r="AX52" s="29">
        <f t="shared" si="85"/>
        <v>6.4795046223526107</v>
      </c>
      <c r="AY52" s="29">
        <f t="shared" si="85"/>
        <v>6.4774320005096593</v>
      </c>
      <c r="AZ52" s="29">
        <f t="shared" si="85"/>
        <v>6.4751560511970716</v>
      </c>
      <c r="BA52" s="29">
        <f t="shared" si="85"/>
        <v>6.4725754740993242</v>
      </c>
      <c r="BB52" s="29">
        <f t="shared" si="85"/>
        <v>6.4698352451029706</v>
      </c>
      <c r="BC52" s="29">
        <f t="shared" si="85"/>
        <v>6.4672890768768125</v>
      </c>
      <c r="BD52" s="29">
        <f t="shared" si="85"/>
        <v>3.4533721337848311</v>
      </c>
      <c r="BE52" s="29">
        <f t="shared" si="85"/>
        <v>3.947893323644236</v>
      </c>
      <c r="BF52" s="29">
        <f t="shared" si="85"/>
        <v>3.9493016705375252</v>
      </c>
      <c r="BG52" s="29">
        <f t="shared" si="85"/>
        <v>3.9508107680231754</v>
      </c>
      <c r="BH52" s="29">
        <f t="shared" si="85"/>
        <v>3.9524842319717894</v>
      </c>
      <c r="BI52" s="29">
        <f t="shared" si="85"/>
        <v>4.4476657817610858</v>
      </c>
      <c r="BJ52" s="29">
        <f t="shared" si="85"/>
        <v>4.9431341050753614</v>
      </c>
      <c r="BK52" s="29">
        <f t="shared" si="85"/>
        <v>4.9453751729509898</v>
      </c>
      <c r="BL52" s="29">
        <f t="shared" si="85"/>
        <v>4.9477178730097782</v>
      </c>
      <c r="BM52" s="29">
        <f t="shared" si="85"/>
        <v>4.9502307455946548</v>
      </c>
      <c r="BN52" s="29">
        <f t="shared" si="85"/>
        <v>4.9529242904579229</v>
      </c>
      <c r="BO52" s="29">
        <f t="shared" si="85"/>
        <v>5.943846983203426</v>
      </c>
      <c r="BP52" s="29">
        <f t="shared" si="85"/>
        <v>5.9472987336448488</v>
      </c>
      <c r="BQ52" s="29">
        <f t="shared" si="85"/>
        <v>6.4452711975806709</v>
      </c>
      <c r="BR52" s="29">
        <f t="shared" si="85"/>
        <v>6.4491414643980161</v>
      </c>
      <c r="BS52" s="29">
        <f t="shared" si="85"/>
        <v>6.4529599678567724</v>
      </c>
      <c r="BT52" s="29">
        <f t="shared" si="85"/>
        <v>6.4567585799036076</v>
      </c>
      <c r="BU52" s="29">
        <f t="shared" si="85"/>
        <v>6.4611468272210786</v>
      </c>
      <c r="BV52" s="29">
        <f t="shared" si="85"/>
        <v>6.4624783679468836</v>
      </c>
      <c r="BW52" s="29">
        <f t="shared" si="85"/>
        <v>3.416356902935052</v>
      </c>
      <c r="BX52" s="29">
        <f t="shared" si="85"/>
        <v>3.9053846831670813</v>
      </c>
      <c r="BY52" s="29">
        <f t="shared" si="85"/>
        <v>3.9065331970588972</v>
      </c>
      <c r="BZ52" s="29">
        <f t="shared" si="85"/>
        <v>3.9078691699421091</v>
      </c>
      <c r="CA52" s="29">
        <f t="shared" si="85"/>
        <v>3.9093633077767524</v>
      </c>
      <c r="CB52" s="29">
        <f t="shared" si="85"/>
        <v>4.3999950132761212</v>
      </c>
      <c r="CC52" s="29">
        <f t="shared" si="85"/>
        <v>4.8917853585897522</v>
      </c>
      <c r="CD52" s="29">
        <f t="shared" ref="CD52:CO52" si="86">CD46*CD41+CD47*CD42</f>
        <v>4.8952925988926763</v>
      </c>
      <c r="CE52" s="29">
        <f t="shared" si="86"/>
        <v>4.899111998724913</v>
      </c>
      <c r="CF52" s="29">
        <f t="shared" si="86"/>
        <v>4.9032370750161647</v>
      </c>
      <c r="CG52" s="29">
        <f t="shared" si="86"/>
        <v>4.9076382230858151</v>
      </c>
      <c r="CH52" s="29">
        <f t="shared" si="86"/>
        <v>5.8947175432404162</v>
      </c>
      <c r="CI52" s="29">
        <f t="shared" si="86"/>
        <v>5.9020241346807296</v>
      </c>
      <c r="CJ52" s="29">
        <f t="shared" si="86"/>
        <v>6.4020781872781143</v>
      </c>
      <c r="CK52" s="29">
        <f t="shared" si="86"/>
        <v>6.4114162735276636</v>
      </c>
      <c r="CL52" s="29">
        <f t="shared" si="86"/>
        <v>6.4210503790288538</v>
      </c>
      <c r="CM52" s="29">
        <f t="shared" si="86"/>
        <v>6.4309131629968581</v>
      </c>
      <c r="CN52" s="29">
        <f t="shared" si="86"/>
        <v>6.4406880926253489</v>
      </c>
      <c r="CO52" s="29">
        <f t="shared" si="86"/>
        <v>6.4496025100529648</v>
      </c>
    </row>
    <row r="53" spans="1:93" ht="18.75" customHeight="1" x14ac:dyDescent="0.15">
      <c r="A53" s="3">
        <v>48</v>
      </c>
      <c r="B53" s="7">
        <v>48</v>
      </c>
      <c r="C53" s="7">
        <v>29</v>
      </c>
      <c r="D53" s="7">
        <v>0</v>
      </c>
      <c r="E53" s="8">
        <v>-0.25879082122663466</v>
      </c>
      <c r="F53" s="8">
        <v>0.86874294457755064</v>
      </c>
      <c r="G53" s="7"/>
      <c r="H53" s="7"/>
      <c r="I53" s="3">
        <f t="shared" si="0"/>
        <v>0</v>
      </c>
      <c r="O53" s="20"/>
      <c r="P53" s="23"/>
      <c r="Q53" s="3" t="s">
        <v>73</v>
      </c>
      <c r="R53" s="29">
        <f>-R47*R41+R46*R42</f>
        <v>4.9889144475661604</v>
      </c>
      <c r="S53" s="29">
        <f t="shared" ref="S53:CC53" si="87">-S47*S41+S46*S42</f>
        <v>4.9890614112909724</v>
      </c>
      <c r="T53" s="29">
        <f t="shared" si="87"/>
        <v>4.9893034450762803</v>
      </c>
      <c r="U53" s="29">
        <f t="shared" si="87"/>
        <v>4.9896443351851483</v>
      </c>
      <c r="V53" s="29">
        <f t="shared" si="87"/>
        <v>4.990112033081906</v>
      </c>
      <c r="W53" s="29">
        <f t="shared" si="87"/>
        <v>4.9907521115935962</v>
      </c>
      <c r="X53" s="29">
        <f t="shared" si="87"/>
        <v>4.991538975423091</v>
      </c>
      <c r="Y53" s="29">
        <f t="shared" si="87"/>
        <v>4.9924428785819988</v>
      </c>
      <c r="Z53" s="29">
        <f t="shared" si="87"/>
        <v>4.9934665466555792</v>
      </c>
      <c r="AA53" s="29">
        <f t="shared" si="87"/>
        <v>4.9946039896279686</v>
      </c>
      <c r="AB53" s="29">
        <f t="shared" si="87"/>
        <v>4.9959754248641266</v>
      </c>
      <c r="AC53" s="29">
        <f t="shared" si="87"/>
        <v>4.9975789218219901</v>
      </c>
      <c r="AD53" s="29">
        <f t="shared" si="87"/>
        <v>4.9994008362768412</v>
      </c>
      <c r="AE53" s="29">
        <f t="shared" si="87"/>
        <v>5.0013828386452772</v>
      </c>
      <c r="AF53" s="29">
        <f t="shared" si="87"/>
        <v>5.0034845924770259</v>
      </c>
      <c r="AG53" s="29">
        <f t="shared" si="87"/>
        <v>5.0056624253624484</v>
      </c>
      <c r="AH53" s="29">
        <f t="shared" si="87"/>
        <v>5.0079134979582909</v>
      </c>
      <c r="AI53" s="29">
        <f t="shared" si="87"/>
        <v>5.010559468939694</v>
      </c>
      <c r="AJ53" s="29">
        <f t="shared" si="87"/>
        <v>5.0097013478109842</v>
      </c>
      <c r="AK53" s="29">
        <f t="shared" si="87"/>
        <v>5.0039432158972295</v>
      </c>
      <c r="AL53" s="29">
        <f t="shared" si="87"/>
        <v>5.0039696429802305</v>
      </c>
      <c r="AM53" s="29">
        <f t="shared" si="87"/>
        <v>5.004095874818522</v>
      </c>
      <c r="AN53" s="29">
        <f t="shared" si="87"/>
        <v>5.0042669719450057</v>
      </c>
      <c r="AO53" s="29">
        <f t="shared" si="87"/>
        <v>5.0044535090798368</v>
      </c>
      <c r="AP53" s="29">
        <f t="shared" si="87"/>
        <v>5.0046492731973604</v>
      </c>
      <c r="AQ53" s="29">
        <f t="shared" si="87"/>
        <v>5.0049592311815108</v>
      </c>
      <c r="AR53" s="29">
        <f t="shared" si="87"/>
        <v>5.0053408758842703</v>
      </c>
      <c r="AS53" s="29">
        <f t="shared" si="87"/>
        <v>5.0057344854074266</v>
      </c>
      <c r="AT53" s="29">
        <f t="shared" si="87"/>
        <v>5.0062249864830637</v>
      </c>
      <c r="AU53" s="29">
        <f t="shared" si="87"/>
        <v>5.0066802587296788</v>
      </c>
      <c r="AV53" s="29">
        <f t="shared" si="87"/>
        <v>5.0072773943151621</v>
      </c>
      <c r="AW53" s="29">
        <f t="shared" si="87"/>
        <v>5.0079666989950473</v>
      </c>
      <c r="AX53" s="29">
        <f t="shared" si="87"/>
        <v>5.0086724017147022</v>
      </c>
      <c r="AY53" s="29">
        <f t="shared" si="87"/>
        <v>5.009438983678197</v>
      </c>
      <c r="AZ53" s="29">
        <f t="shared" si="87"/>
        <v>5.0101843928865524</v>
      </c>
      <c r="BA53" s="29">
        <f t="shared" si="87"/>
        <v>5.0110000867421558</v>
      </c>
      <c r="BB53" s="29">
        <f t="shared" si="87"/>
        <v>5.0120615199470011</v>
      </c>
      <c r="BC53" s="29">
        <f t="shared" si="87"/>
        <v>5.0103493742563225</v>
      </c>
      <c r="BD53" s="29">
        <f t="shared" si="87"/>
        <v>5.0192375811208754</v>
      </c>
      <c r="BE53" s="29">
        <f t="shared" si="87"/>
        <v>5.0192319961372762</v>
      </c>
      <c r="BF53" s="29">
        <f t="shared" si="87"/>
        <v>5.0191523901845567</v>
      </c>
      <c r="BG53" s="29">
        <f t="shared" si="87"/>
        <v>5.0190417972936441</v>
      </c>
      <c r="BH53" s="29">
        <f t="shared" si="87"/>
        <v>5.0189400800531381</v>
      </c>
      <c r="BI53" s="29">
        <f t="shared" si="87"/>
        <v>5.0188462926137767</v>
      </c>
      <c r="BJ53" s="29">
        <f t="shared" si="87"/>
        <v>5.0186508581856488</v>
      </c>
      <c r="BK53" s="29">
        <f t="shared" si="87"/>
        <v>5.0183950020764829</v>
      </c>
      <c r="BL53" s="29">
        <f t="shared" si="87"/>
        <v>5.0181327526184383</v>
      </c>
      <c r="BM53" s="29">
        <f t="shared" si="87"/>
        <v>5.0177848653085659</v>
      </c>
      <c r="BN53" s="29">
        <f t="shared" si="87"/>
        <v>5.0174907802224169</v>
      </c>
      <c r="BO53" s="29">
        <f t="shared" si="87"/>
        <v>5.0170670226262208</v>
      </c>
      <c r="BP53" s="29">
        <f t="shared" si="87"/>
        <v>5.0165410340908387</v>
      </c>
      <c r="BQ53" s="29">
        <f t="shared" si="87"/>
        <v>5.0159879901058373</v>
      </c>
      <c r="BR53" s="29">
        <f t="shared" si="87"/>
        <v>5.0153463494110397</v>
      </c>
      <c r="BS53" s="29">
        <f t="shared" si="87"/>
        <v>5.0146942696079257</v>
      </c>
      <c r="BT53" s="29">
        <f t="shared" si="87"/>
        <v>5.0139314445580334</v>
      </c>
      <c r="BU53" s="29">
        <f t="shared" si="87"/>
        <v>5.0129045336737228</v>
      </c>
      <c r="BV53" s="29">
        <f t="shared" si="87"/>
        <v>5.0147891766185824</v>
      </c>
      <c r="BW53" s="29">
        <f t="shared" si="87"/>
        <v>5.0353613323771063</v>
      </c>
      <c r="BX53" s="29">
        <f t="shared" si="87"/>
        <v>5.0352165299896958</v>
      </c>
      <c r="BY53" s="29">
        <f t="shared" si="87"/>
        <v>5.0349931230313514</v>
      </c>
      <c r="BZ53" s="29">
        <f t="shared" si="87"/>
        <v>5.0346758934650051</v>
      </c>
      <c r="CA53" s="29">
        <f t="shared" si="87"/>
        <v>5.0342440951510667</v>
      </c>
      <c r="CB53" s="29">
        <f t="shared" si="87"/>
        <v>5.0336416403846602</v>
      </c>
      <c r="CC53" s="29">
        <f t="shared" si="87"/>
        <v>5.0328943550355127</v>
      </c>
      <c r="CD53" s="29">
        <f t="shared" ref="CD53:CO53" si="88">-CD47*CD41+CD46*CD42</f>
        <v>5.0320412571799178</v>
      </c>
      <c r="CE53" s="29">
        <f t="shared" si="88"/>
        <v>5.0310713822564272</v>
      </c>
      <c r="CF53" s="29">
        <f t="shared" si="88"/>
        <v>5.0299890076644953</v>
      </c>
      <c r="CG53" s="29">
        <f t="shared" si="88"/>
        <v>5.028684438547776</v>
      </c>
      <c r="CH53" s="29">
        <f t="shared" si="88"/>
        <v>5.0271419830296855</v>
      </c>
      <c r="CI53" s="29">
        <f t="shared" si="88"/>
        <v>5.0253859442981206</v>
      </c>
      <c r="CJ53" s="29">
        <f t="shared" si="88"/>
        <v>5.0234632465963864</v>
      </c>
      <c r="CK53" s="29">
        <f t="shared" si="88"/>
        <v>5.021411758061717</v>
      </c>
      <c r="CL53" s="29">
        <f t="shared" si="88"/>
        <v>5.0192714778850664</v>
      </c>
      <c r="CM53" s="29">
        <f t="shared" si="88"/>
        <v>5.0170480300305824</v>
      </c>
      <c r="CN53" s="29">
        <f t="shared" si="88"/>
        <v>5.0144124140211348</v>
      </c>
      <c r="CO53" s="29">
        <f t="shared" si="88"/>
        <v>5.0153617691009504</v>
      </c>
    </row>
    <row r="54" spans="1:93" ht="18.75" customHeight="1" x14ac:dyDescent="0.15">
      <c r="A54" s="3">
        <v>49</v>
      </c>
      <c r="B54" s="7">
        <v>49</v>
      </c>
      <c r="C54" s="7">
        <v>34</v>
      </c>
      <c r="D54" s="7">
        <v>0</v>
      </c>
      <c r="E54" s="8">
        <v>-0.31055323766748755</v>
      </c>
      <c r="F54" s="8">
        <v>1.1853320484736307</v>
      </c>
      <c r="G54" s="7"/>
      <c r="H54" s="7"/>
      <c r="I54" s="3">
        <f t="shared" si="0"/>
        <v>0</v>
      </c>
      <c r="O54" s="20"/>
      <c r="P54" s="26">
        <v>4</v>
      </c>
      <c r="Q54" s="3" t="s">
        <v>74</v>
      </c>
      <c r="R54" s="29">
        <f>R46*R43+R47*R44</f>
        <v>1.8502193401991961E-2</v>
      </c>
      <c r="S54" s="29">
        <f t="shared" ref="S54:CC54" si="89">S46*S43+S47*S44</f>
        <v>2.1233555147226205E-2</v>
      </c>
      <c r="T54" s="29">
        <f t="shared" si="89"/>
        <v>2.1726467199901553E-2</v>
      </c>
      <c r="U54" s="29">
        <f t="shared" si="89"/>
        <v>2.2028493545064504E-2</v>
      </c>
      <c r="V54" s="29">
        <f t="shared" si="89"/>
        <v>2.216972611401094E-2</v>
      </c>
      <c r="W54" s="29">
        <f t="shared" si="89"/>
        <v>2.4427970660924392E-2</v>
      </c>
      <c r="X54" s="29">
        <f t="shared" si="89"/>
        <v>2.660247008771055E-2</v>
      </c>
      <c r="Y54" s="29">
        <f t="shared" si="89"/>
        <v>2.6531201807100113E-2</v>
      </c>
      <c r="Z54" s="29">
        <f t="shared" si="89"/>
        <v>2.6096572218131942E-2</v>
      </c>
      <c r="AA54" s="29">
        <f t="shared" si="89"/>
        <v>2.5451056966032393E-2</v>
      </c>
      <c r="AB54" s="29">
        <f t="shared" si="89"/>
        <v>2.4572967686136593E-2</v>
      </c>
      <c r="AC54" s="29">
        <f t="shared" si="89"/>
        <v>2.6559295719198073E-2</v>
      </c>
      <c r="AD54" s="29">
        <f t="shared" si="89"/>
        <v>2.5187074289045153E-2</v>
      </c>
      <c r="AE54" s="29">
        <f t="shared" si="89"/>
        <v>2.4391908858643174E-2</v>
      </c>
      <c r="AF54" s="29">
        <f t="shared" si="89"/>
        <v>2.2025466445750541E-2</v>
      </c>
      <c r="AG54" s="29">
        <f t="shared" si="89"/>
        <v>1.93073637359501E-2</v>
      </c>
      <c r="AH54" s="29">
        <f t="shared" si="89"/>
        <v>1.6353777709939066E-2</v>
      </c>
      <c r="AI54" s="29">
        <f t="shared" si="89"/>
        <v>1.3101033281805119E-2</v>
      </c>
      <c r="AJ54" s="29">
        <f t="shared" si="89"/>
        <v>1.1965942370440241E-2</v>
      </c>
      <c r="AK54" s="29">
        <f t="shared" si="89"/>
        <v>1.8647497342474624E-2</v>
      </c>
      <c r="AL54" s="29">
        <f t="shared" si="89"/>
        <v>2.2329044893514442E-2</v>
      </c>
      <c r="AM54" s="29">
        <f t="shared" si="89"/>
        <v>2.3263320741646817E-2</v>
      </c>
      <c r="AN54" s="29">
        <f t="shared" si="89"/>
        <v>2.4206604427757974E-2</v>
      </c>
      <c r="AO54" s="29">
        <f t="shared" si="89"/>
        <v>2.5142095850202606E-2</v>
      </c>
      <c r="AP54" s="29">
        <f t="shared" si="89"/>
        <v>2.8439146982740887E-2</v>
      </c>
      <c r="AQ54" s="29">
        <f t="shared" si="89"/>
        <v>3.1318004255793591E-2</v>
      </c>
      <c r="AR54" s="29">
        <f t="shared" si="89"/>
        <v>3.1605417097966382E-2</v>
      </c>
      <c r="AS54" s="29">
        <f t="shared" si="89"/>
        <v>3.1856095392821748E-2</v>
      </c>
      <c r="AT54" s="29">
        <f t="shared" si="89"/>
        <v>3.1921618957121256E-2</v>
      </c>
      <c r="AU54" s="29">
        <f t="shared" si="89"/>
        <v>3.192444546008022E-2</v>
      </c>
      <c r="AV54" s="29">
        <f t="shared" si="89"/>
        <v>3.4967342686736846E-2</v>
      </c>
      <c r="AW54" s="29">
        <f t="shared" si="89"/>
        <v>3.3727722401434845E-2</v>
      </c>
      <c r="AX54" s="29">
        <f t="shared" si="89"/>
        <v>3.364161481159178E-2</v>
      </c>
      <c r="AY54" s="29">
        <f t="shared" si="89"/>
        <v>3.1567403849941056E-2</v>
      </c>
      <c r="AZ54" s="29">
        <f t="shared" si="89"/>
        <v>2.9288566675966576E-2</v>
      </c>
      <c r="BA54" s="29">
        <f t="shared" si="89"/>
        <v>2.6700101784584485E-2</v>
      </c>
      <c r="BB54" s="29">
        <f t="shared" si="89"/>
        <v>2.3947750760187736E-2</v>
      </c>
      <c r="BC54" s="29">
        <f t="shared" si="89"/>
        <v>2.1417692368068231E-2</v>
      </c>
      <c r="BD54" s="29">
        <f t="shared" si="89"/>
        <v>1.8668336406510701E-2</v>
      </c>
      <c r="BE54" s="29">
        <f t="shared" si="89"/>
        <v>2.2436307052487101E-2</v>
      </c>
      <c r="BF54" s="29">
        <f t="shared" si="89"/>
        <v>2.3474142487746222E-2</v>
      </c>
      <c r="BG54" s="29">
        <f t="shared" si="89"/>
        <v>2.4464874879814344E-2</v>
      </c>
      <c r="BH54" s="29">
        <f t="shared" si="89"/>
        <v>2.5412894995880508E-2</v>
      </c>
      <c r="BI54" s="29">
        <f t="shared" si="89"/>
        <v>2.8704968270530901E-2</v>
      </c>
      <c r="BJ54" s="29">
        <f t="shared" si="89"/>
        <v>3.167502804370681E-2</v>
      </c>
      <c r="BK54" s="29">
        <f t="shared" si="89"/>
        <v>3.2017381205472872E-2</v>
      </c>
      <c r="BL54" s="29">
        <f t="shared" si="89"/>
        <v>3.2273580526062218E-2</v>
      </c>
      <c r="BM54" s="29">
        <f t="shared" si="89"/>
        <v>3.2428840555485505E-2</v>
      </c>
      <c r="BN54" s="29">
        <f t="shared" si="89"/>
        <v>3.2388192498187807E-2</v>
      </c>
      <c r="BO54" s="29">
        <f t="shared" si="89"/>
        <v>3.5477403628183135E-2</v>
      </c>
      <c r="BP54" s="29">
        <f t="shared" si="89"/>
        <v>3.4300572971942611E-2</v>
      </c>
      <c r="BQ54" s="29">
        <f t="shared" si="89"/>
        <v>3.4180411628661811E-2</v>
      </c>
      <c r="BR54" s="29">
        <f t="shared" si="89"/>
        <v>3.2149057537927073E-2</v>
      </c>
      <c r="BS54" s="29">
        <f t="shared" si="89"/>
        <v>2.9851777622354136E-2</v>
      </c>
      <c r="BT54" s="29">
        <f t="shared" si="89"/>
        <v>2.7315934104278017E-2</v>
      </c>
      <c r="BU54" s="29">
        <f t="shared" si="89"/>
        <v>2.4743570044381213E-2</v>
      </c>
      <c r="BV54" s="29">
        <f t="shared" si="89"/>
        <v>2.0038707445667936E-2</v>
      </c>
      <c r="BW54" s="29">
        <f t="shared" si="89"/>
        <v>1.8795979309952252E-2</v>
      </c>
      <c r="BX54" s="29">
        <f t="shared" si="89"/>
        <v>2.1650320938089121E-2</v>
      </c>
      <c r="BY54" s="29">
        <f t="shared" si="89"/>
        <v>2.2238768084061347E-2</v>
      </c>
      <c r="BZ54" s="29">
        <f t="shared" si="89"/>
        <v>2.2663248596414443E-2</v>
      </c>
      <c r="CA54" s="29">
        <f t="shared" si="89"/>
        <v>2.2967343127806544E-2</v>
      </c>
      <c r="CB54" s="29">
        <f t="shared" si="89"/>
        <v>2.5375667986216377E-2</v>
      </c>
      <c r="CC54" s="29">
        <f t="shared" si="89"/>
        <v>2.7618611713794206E-2</v>
      </c>
      <c r="CD54" s="29">
        <f t="shared" ref="CD54:CO54" si="90">CD46*CD43+CD47*CD44</f>
        <v>2.7638643342602576E-2</v>
      </c>
      <c r="CE54" s="29">
        <f t="shared" si="90"/>
        <v>2.7313089504536203E-2</v>
      </c>
      <c r="CF54" s="29">
        <f t="shared" si="90"/>
        <v>2.6766743809302496E-2</v>
      </c>
      <c r="CG54" s="29">
        <f t="shared" si="90"/>
        <v>2.6110477916265029E-2</v>
      </c>
      <c r="CH54" s="29">
        <f t="shared" si="90"/>
        <v>2.8048385898742756E-2</v>
      </c>
      <c r="CI54" s="29">
        <f t="shared" si="90"/>
        <v>2.681688303957519E-2</v>
      </c>
      <c r="CJ54" s="29">
        <f t="shared" si="90"/>
        <v>2.6006389293585119E-2</v>
      </c>
      <c r="CK54" s="29">
        <f t="shared" si="90"/>
        <v>2.3698286018991599E-2</v>
      </c>
      <c r="CL54" s="29">
        <f t="shared" si="90"/>
        <v>2.1011415437759307E-2</v>
      </c>
      <c r="CM54" s="29">
        <f t="shared" si="90"/>
        <v>1.8083826471262721E-2</v>
      </c>
      <c r="CN54" s="29">
        <f t="shared" si="90"/>
        <v>1.51185925691385E-2</v>
      </c>
      <c r="CO54" s="29">
        <f t="shared" si="90"/>
        <v>1.130733333317735E-2</v>
      </c>
    </row>
    <row r="55" spans="1:93" ht="18.75" customHeight="1" x14ac:dyDescent="0.15">
      <c r="A55" s="3">
        <v>50</v>
      </c>
      <c r="B55" s="7">
        <v>50</v>
      </c>
      <c r="C55" s="7">
        <v>39</v>
      </c>
      <c r="D55" s="7">
        <v>0</v>
      </c>
      <c r="E55" s="8">
        <v>-0.36536892729238529</v>
      </c>
      <c r="F55" s="8">
        <v>1.5465286754951253</v>
      </c>
      <c r="G55" s="7"/>
      <c r="H55" s="7"/>
      <c r="I55" s="3">
        <f t="shared" si="0"/>
        <v>0</v>
      </c>
      <c r="O55" s="23"/>
      <c r="P55" s="23"/>
      <c r="Q55" s="3" t="s">
        <v>75</v>
      </c>
      <c r="R55" s="29">
        <f>-R47*R43+R46*R44</f>
        <v>4.9888519055130462</v>
      </c>
      <c r="S55" s="29">
        <f t="shared" ref="S55:CC55" si="91">-S47*S43+S46*S44</f>
        <v>4.9889026088131088</v>
      </c>
      <c r="T55" s="29">
        <f t="shared" si="91"/>
        <v>4.989054407950908</v>
      </c>
      <c r="U55" s="29">
        <f t="shared" si="91"/>
        <v>4.9892924512939896</v>
      </c>
      <c r="V55" s="29">
        <f t="shared" si="91"/>
        <v>4.9896300748657074</v>
      </c>
      <c r="W55" s="29">
        <f t="shared" si="91"/>
        <v>4.9900850383634801</v>
      </c>
      <c r="X55" s="29">
        <f t="shared" si="91"/>
        <v>4.9907192607917734</v>
      </c>
      <c r="Y55" s="29">
        <f t="shared" si="91"/>
        <v>4.9915096081604498</v>
      </c>
      <c r="Z55" s="29">
        <f t="shared" si="91"/>
        <v>4.9924099931562465</v>
      </c>
      <c r="AA55" s="29">
        <f t="shared" si="91"/>
        <v>4.9934312604567301</v>
      </c>
      <c r="AB55" s="29">
        <f t="shared" si="91"/>
        <v>4.994567754510169</v>
      </c>
      <c r="AC55" s="29">
        <f t="shared" si="91"/>
        <v>4.9959248881116309</v>
      </c>
      <c r="AD55" s="29">
        <f t="shared" si="91"/>
        <v>4.9975376419499851</v>
      </c>
      <c r="AE55" s="29">
        <f t="shared" si="91"/>
        <v>4.9993567579698253</v>
      </c>
      <c r="AF55" s="29">
        <f t="shared" si="91"/>
        <v>5.0013453492269138</v>
      </c>
      <c r="AG55" s="29">
        <f t="shared" si="91"/>
        <v>5.0034524872918675</v>
      </c>
      <c r="AH55" s="29">
        <f t="shared" si="91"/>
        <v>5.0056371078604345</v>
      </c>
      <c r="AI55" s="29">
        <f t="shared" si="91"/>
        <v>5.0078963683904831</v>
      </c>
      <c r="AJ55" s="29">
        <f t="shared" si="91"/>
        <v>5.0105457052698616</v>
      </c>
      <c r="AK55" s="29">
        <f t="shared" si="91"/>
        <v>5.0039680357584597</v>
      </c>
      <c r="AL55" s="29">
        <f t="shared" si="91"/>
        <v>5.0039235568059031</v>
      </c>
      <c r="AM55" s="29">
        <f t="shared" si="91"/>
        <v>5.0039507130662715</v>
      </c>
      <c r="AN55" s="29">
        <f t="shared" si="91"/>
        <v>5.0040677598458565</v>
      </c>
      <c r="AO55" s="29">
        <f t="shared" si="91"/>
        <v>5.0042293799731512</v>
      </c>
      <c r="AP55" s="29">
        <f t="shared" si="91"/>
        <v>5.0043932517469081</v>
      </c>
      <c r="AQ55" s="29">
        <f t="shared" si="91"/>
        <v>5.0045737000149977</v>
      </c>
      <c r="AR55" s="29">
        <f t="shared" si="91"/>
        <v>5.0048832296802344</v>
      </c>
      <c r="AS55" s="29">
        <f t="shared" si="91"/>
        <v>5.005257065329757</v>
      </c>
      <c r="AT55" s="29">
        <f t="shared" si="91"/>
        <v>5.0056446498667455</v>
      </c>
      <c r="AU55" s="29">
        <f t="shared" si="91"/>
        <v>5.0061304622367491</v>
      </c>
      <c r="AV55" s="29">
        <f t="shared" si="91"/>
        <v>5.0065615177626182</v>
      </c>
      <c r="AW55" s="29">
        <f t="shared" si="91"/>
        <v>5.0071681594835029</v>
      </c>
      <c r="AX55" s="29">
        <f t="shared" si="91"/>
        <v>5.0078547497251842</v>
      </c>
      <c r="AY55" s="29">
        <f t="shared" si="91"/>
        <v>5.0085730413967529</v>
      </c>
      <c r="AZ55" s="29">
        <f t="shared" si="91"/>
        <v>5.009354099498907</v>
      </c>
      <c r="BA55" s="29">
        <f t="shared" si="91"/>
        <v>5.0101175102955011</v>
      </c>
      <c r="BB55" s="29">
        <f t="shared" si="91"/>
        <v>5.010953388658141</v>
      </c>
      <c r="BC55" s="29">
        <f t="shared" si="91"/>
        <v>5.0120366330871819</v>
      </c>
      <c r="BD55" s="29">
        <f t="shared" si="91"/>
        <v>5.0191916635445866</v>
      </c>
      <c r="BE55" s="29">
        <f t="shared" si="91"/>
        <v>5.0192178796345246</v>
      </c>
      <c r="BF55" s="29">
        <f t="shared" si="91"/>
        <v>5.0192123019567969</v>
      </c>
      <c r="BG55" s="29">
        <f t="shared" si="91"/>
        <v>5.0191228833045782</v>
      </c>
      <c r="BH55" s="29">
        <f t="shared" si="91"/>
        <v>5.0190025780187364</v>
      </c>
      <c r="BI55" s="29">
        <f t="shared" si="91"/>
        <v>5.0188780919586851</v>
      </c>
      <c r="BJ55" s="29">
        <f t="shared" si="91"/>
        <v>5.0187683258215579</v>
      </c>
      <c r="BK55" s="29">
        <f t="shared" si="91"/>
        <v>5.018571810421701</v>
      </c>
      <c r="BL55" s="29">
        <f t="shared" si="91"/>
        <v>5.0183080104321158</v>
      </c>
      <c r="BM55" s="29">
        <f t="shared" si="91"/>
        <v>5.0180392484177405</v>
      </c>
      <c r="BN55" s="29">
        <f t="shared" si="91"/>
        <v>5.0176869207883508</v>
      </c>
      <c r="BO55" s="29">
        <f t="shared" si="91"/>
        <v>5.0173682946630791</v>
      </c>
      <c r="BP55" s="29">
        <f t="shared" si="91"/>
        <v>5.0169535763907698</v>
      </c>
      <c r="BQ55" s="29">
        <f t="shared" si="91"/>
        <v>5.0164253290829457</v>
      </c>
      <c r="BR55" s="29">
        <f t="shared" si="91"/>
        <v>5.0158849972149318</v>
      </c>
      <c r="BS55" s="29">
        <f t="shared" si="91"/>
        <v>5.0152585789173836</v>
      </c>
      <c r="BT55" s="29">
        <f t="shared" si="91"/>
        <v>5.0146248872616486</v>
      </c>
      <c r="BU55" s="29">
        <f t="shared" si="91"/>
        <v>5.0138822013846251</v>
      </c>
      <c r="BV55" s="29">
        <f t="shared" si="91"/>
        <v>5.012887706528387</v>
      </c>
      <c r="BW55" s="29">
        <f t="shared" si="91"/>
        <v>5.035410715954872</v>
      </c>
      <c r="BX55" s="29">
        <f t="shared" si="91"/>
        <v>5.0353482123631528</v>
      </c>
      <c r="BY55" s="29">
        <f t="shared" si="91"/>
        <v>5.0352074276682695</v>
      </c>
      <c r="BZ55" s="29">
        <f t="shared" si="91"/>
        <v>5.0349790860898409</v>
      </c>
      <c r="CA55" s="29">
        <f t="shared" si="91"/>
        <v>5.03465741066048</v>
      </c>
      <c r="CB55" s="29">
        <f t="shared" si="91"/>
        <v>5.0342112847350151</v>
      </c>
      <c r="CC55" s="29">
        <f t="shared" si="91"/>
        <v>5.0336016010093099</v>
      </c>
      <c r="CD55" s="29">
        <f t="shared" ref="CD55:CO55" si="92">-CD47*CD43+CD46*CD44</f>
        <v>5.0328569172583393</v>
      </c>
      <c r="CE55" s="29">
        <f t="shared" si="92"/>
        <v>5.031999558864281</v>
      </c>
      <c r="CF55" s="29">
        <f t="shared" si="92"/>
        <v>5.03102668833181</v>
      </c>
      <c r="CG55" s="29">
        <f t="shared" si="92"/>
        <v>5.0299423251796709</v>
      </c>
      <c r="CH55" s="29">
        <f t="shared" si="92"/>
        <v>5.0286227563636299</v>
      </c>
      <c r="CI55" s="29">
        <f t="shared" si="92"/>
        <v>5.0270889937049539</v>
      </c>
      <c r="CJ55" s="29">
        <f t="shared" si="92"/>
        <v>5.0253306345381246</v>
      </c>
      <c r="CK55" s="29">
        <f t="shared" si="92"/>
        <v>5.023415432586499</v>
      </c>
      <c r="CL55" s="29">
        <f t="shared" si="92"/>
        <v>5.0213708942814446</v>
      </c>
      <c r="CM55" s="29">
        <f t="shared" si="92"/>
        <v>5.0192393227081418</v>
      </c>
      <c r="CN55" s="29">
        <f t="shared" si="92"/>
        <v>5.017025465961213</v>
      </c>
      <c r="CO55" s="29">
        <f t="shared" si="92"/>
        <v>5.0144014958198815</v>
      </c>
    </row>
    <row r="56" spans="1:93" ht="18.75" customHeight="1" x14ac:dyDescent="0.15">
      <c r="A56" s="3">
        <v>51</v>
      </c>
      <c r="B56" s="7">
        <v>51</v>
      </c>
      <c r="C56" s="7">
        <v>44</v>
      </c>
      <c r="D56" s="7">
        <v>0</v>
      </c>
      <c r="E56" s="8">
        <v>-0.423464982314813</v>
      </c>
      <c r="F56" s="8">
        <v>1.9501543143851359</v>
      </c>
      <c r="G56" s="7"/>
      <c r="H56" s="7"/>
      <c r="I56" s="3">
        <f t="shared" si="0"/>
        <v>0</v>
      </c>
      <c r="O56" s="26" t="s">
        <v>14</v>
      </c>
      <c r="P56" s="26">
        <v>1</v>
      </c>
      <c r="Q56" s="3" t="s">
        <v>76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</row>
    <row r="57" spans="1:93" ht="18.75" customHeight="1" x14ac:dyDescent="0.15">
      <c r="A57" s="3">
        <v>52</v>
      </c>
      <c r="B57" s="7">
        <v>52</v>
      </c>
      <c r="C57" s="7">
        <v>49</v>
      </c>
      <c r="D57" s="7">
        <v>0</v>
      </c>
      <c r="E57" s="8">
        <v>-0.48498308604284485</v>
      </c>
      <c r="F57" s="8">
        <v>2.3936705368481661</v>
      </c>
      <c r="G57" s="7"/>
      <c r="H57" s="7"/>
      <c r="I57" s="3">
        <f t="shared" si="0"/>
        <v>0</v>
      </c>
      <c r="O57" s="20"/>
      <c r="P57" s="23"/>
      <c r="Q57" s="3" t="s">
        <v>77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</row>
    <row r="58" spans="1:93" ht="18.75" customHeight="1" x14ac:dyDescent="0.15">
      <c r="A58" s="3">
        <v>53</v>
      </c>
      <c r="B58" s="7">
        <v>53</v>
      </c>
      <c r="C58" s="7">
        <v>55</v>
      </c>
      <c r="D58" s="7">
        <v>0</v>
      </c>
      <c r="E58" s="8">
        <v>-0.56334221299175702</v>
      </c>
      <c r="F58" s="8">
        <v>2.9741918138452843</v>
      </c>
      <c r="G58" s="7"/>
      <c r="H58" s="7"/>
      <c r="I58" s="3">
        <f t="shared" si="0"/>
        <v>0</v>
      </c>
      <c r="O58" s="20"/>
      <c r="P58" s="26">
        <v>2</v>
      </c>
      <c r="Q58" s="3" t="s">
        <v>78</v>
      </c>
      <c r="R58" s="3">
        <f>R45-R19</f>
        <v>4.3618378670083224E-2</v>
      </c>
      <c r="S58" s="3">
        <f t="shared" ref="S58:CC58" si="93">S45-S19</f>
        <v>4.9061620577201204E-2</v>
      </c>
      <c r="T58" s="3">
        <f t="shared" si="93"/>
        <v>4.8510540476525144E-2</v>
      </c>
      <c r="U58" s="3">
        <f t="shared" si="93"/>
        <v>4.7607496025295681E-2</v>
      </c>
      <c r="V58" s="3">
        <f t="shared" si="93"/>
        <v>4.6433189971111233E-2</v>
      </c>
      <c r="W58" s="3">
        <f t="shared" si="93"/>
        <v>4.9856905938691298E-2</v>
      </c>
      <c r="X58" s="3">
        <f t="shared" si="93"/>
        <v>5.1974187426031548E-2</v>
      </c>
      <c r="Y58" s="3">
        <f t="shared" si="93"/>
        <v>4.853070804506654E-2</v>
      </c>
      <c r="Z58" s="3">
        <f t="shared" si="93"/>
        <v>4.4432886134372573E-2</v>
      </c>
      <c r="AA58" s="3">
        <f t="shared" si="93"/>
        <v>3.98141080221599E-2</v>
      </c>
      <c r="AB58" s="3">
        <f t="shared" si="93"/>
        <v>3.482041136872116E-2</v>
      </c>
      <c r="AC58" s="3">
        <f t="shared" si="93"/>
        <v>3.3052762588106077E-2</v>
      </c>
      <c r="AD58" s="3">
        <f t="shared" si="93"/>
        <v>2.4598819393891524E-2</v>
      </c>
      <c r="AE58" s="3">
        <f t="shared" si="93"/>
        <v>1.5478499177890903E-2</v>
      </c>
      <c r="AF58" s="3">
        <f t="shared" si="93"/>
        <v>3.9162567424568806E-3</v>
      </c>
      <c r="AG58" s="3">
        <f t="shared" si="93"/>
        <v>-8.332734381236051E-3</v>
      </c>
      <c r="AH58" s="3">
        <f t="shared" si="93"/>
        <v>-2.1076253660321065E-2</v>
      </c>
      <c r="AI58" s="3">
        <f t="shared" si="93"/>
        <v>-3.3822446430698427E-2</v>
      </c>
      <c r="AJ58" s="3">
        <f t="shared" si="93"/>
        <v>-4.656036116525275E-2</v>
      </c>
      <c r="AK58" s="3">
        <f t="shared" si="93"/>
        <v>6.8750523062366398E-3</v>
      </c>
      <c r="AL58" s="3">
        <f t="shared" si="93"/>
        <v>7.7741602615057914E-3</v>
      </c>
      <c r="AM58" s="3">
        <f t="shared" si="93"/>
        <v>7.4049165069913769E-3</v>
      </c>
      <c r="AN58" s="3">
        <f t="shared" si="93"/>
        <v>6.8924153752973893E-3</v>
      </c>
      <c r="AO58" s="3">
        <f t="shared" si="93"/>
        <v>6.171695235866359E-3</v>
      </c>
      <c r="AP58" s="3">
        <f t="shared" si="93"/>
        <v>5.9407298127540642E-3</v>
      </c>
      <c r="AQ58" s="3">
        <f t="shared" si="93"/>
        <v>5.105313146724022E-3</v>
      </c>
      <c r="AR58" s="3">
        <f t="shared" si="93"/>
        <v>3.2199515442288273E-3</v>
      </c>
      <c r="AS58" s="3">
        <f t="shared" si="93"/>
        <v>1.1504824630073074E-3</v>
      </c>
      <c r="AT58" s="3">
        <f t="shared" si="93"/>
        <v>-1.1890435694992263E-3</v>
      </c>
      <c r="AU58" s="3">
        <f t="shared" si="93"/>
        <v>-3.9099706615628449E-3</v>
      </c>
      <c r="AV58" s="3">
        <f t="shared" si="93"/>
        <v>-8.3989734521328074E-3</v>
      </c>
      <c r="AW58" s="3">
        <f t="shared" si="93"/>
        <v>-1.3007180359341675E-2</v>
      </c>
      <c r="AX58" s="3">
        <f t="shared" si="93"/>
        <v>-1.9407125095191269E-2</v>
      </c>
      <c r="AY58" s="3">
        <f t="shared" si="93"/>
        <v>-2.5285187300104539E-2</v>
      </c>
      <c r="AZ58" s="3">
        <f t="shared" si="93"/>
        <v>-3.1379366227450411E-2</v>
      </c>
      <c r="BA58" s="3">
        <f t="shared" si="93"/>
        <v>-3.7695297103086389E-2</v>
      </c>
      <c r="BB58" s="3">
        <f t="shared" si="93"/>
        <v>-4.4630204106278271E-2</v>
      </c>
      <c r="BC58" s="3">
        <f t="shared" si="93"/>
        <v>-5.0683675946976869E-2</v>
      </c>
      <c r="BD58" s="3">
        <f t="shared" si="93"/>
        <v>-2.9146007592702361E-2</v>
      </c>
      <c r="BE58" s="3">
        <f t="shared" si="93"/>
        <v>-3.3309431031026016E-2</v>
      </c>
      <c r="BF58" s="3">
        <f t="shared" si="93"/>
        <v>-3.3310634985836085E-2</v>
      </c>
      <c r="BG58" s="3">
        <f t="shared" si="93"/>
        <v>-3.3310617107755736E-2</v>
      </c>
      <c r="BH58" s="3">
        <f t="shared" si="93"/>
        <v>-3.3311895933821667E-2</v>
      </c>
      <c r="BI58" s="3">
        <f t="shared" si="93"/>
        <v>-3.7478014543496307E-2</v>
      </c>
      <c r="BJ58" s="3">
        <f t="shared" si="93"/>
        <v>-4.1644439966095348E-2</v>
      </c>
      <c r="BK58" s="3">
        <f t="shared" si="93"/>
        <v>-4.1645046585204959E-2</v>
      </c>
      <c r="BL58" s="3">
        <f t="shared" si="93"/>
        <v>-4.1642321599647758E-2</v>
      </c>
      <c r="BM58" s="3">
        <f t="shared" si="93"/>
        <v>-4.1640567914192239E-2</v>
      </c>
      <c r="BN58" s="3">
        <f t="shared" si="93"/>
        <v>-4.1642401016861896E-2</v>
      </c>
      <c r="BO58" s="3">
        <f t="shared" si="93"/>
        <v>-4.9971799862152722E-2</v>
      </c>
      <c r="BP58" s="3">
        <f t="shared" si="93"/>
        <v>-4.9974347419602161E-2</v>
      </c>
      <c r="BQ58" s="3">
        <f t="shared" si="93"/>
        <v>-5.4136940599767591E-2</v>
      </c>
      <c r="BR58" s="3">
        <f t="shared" si="93"/>
        <v>-5.4135345174613825E-2</v>
      </c>
      <c r="BS58" s="3">
        <f t="shared" si="93"/>
        <v>-5.4132462003773085E-2</v>
      </c>
      <c r="BT58" s="3">
        <f t="shared" si="93"/>
        <v>-5.4124567263583501E-2</v>
      </c>
      <c r="BU58" s="3">
        <f t="shared" si="93"/>
        <v>-5.4112410406179201E-2</v>
      </c>
      <c r="BV58" s="3">
        <f t="shared" si="93"/>
        <v>-5.4128394664454405E-2</v>
      </c>
      <c r="BW58" s="3">
        <f t="shared" si="93"/>
        <v>-6.5296202314749863E-2</v>
      </c>
      <c r="BX58" s="3">
        <f t="shared" si="93"/>
        <v>-7.4542983382868577E-2</v>
      </c>
      <c r="BY58" s="3">
        <f t="shared" si="93"/>
        <v>-7.4172471493066716E-2</v>
      </c>
      <c r="BZ58" s="3">
        <f t="shared" si="93"/>
        <v>-7.3654106019354071E-2</v>
      </c>
      <c r="CA58" s="3">
        <f t="shared" si="93"/>
        <v>-7.2928662526774435E-2</v>
      </c>
      <c r="CB58" s="3">
        <f t="shared" si="93"/>
        <v>-8.1039186395029716E-2</v>
      </c>
      <c r="CC58" s="3">
        <f t="shared" si="93"/>
        <v>-8.8540921563605934E-2</v>
      </c>
      <c r="CD58" s="3">
        <f t="shared" ref="CD58:CO58" si="94">CD45-CD19</f>
        <v>-8.6642205073237832E-2</v>
      </c>
      <c r="CE58" s="3">
        <f t="shared" si="94"/>
        <v>-8.4555704391917175E-2</v>
      </c>
      <c r="CF58" s="3">
        <f t="shared" si="94"/>
        <v>-8.2198088381593593E-2</v>
      </c>
      <c r="CG58" s="3">
        <f t="shared" si="94"/>
        <v>-7.946389813102428E-2</v>
      </c>
      <c r="CH58" s="3">
        <f t="shared" si="94"/>
        <v>-9.1630412743717748E-2</v>
      </c>
      <c r="CI58" s="3">
        <f t="shared" si="94"/>
        <v>-8.7001824935820871E-2</v>
      </c>
      <c r="CJ58" s="3">
        <f t="shared" si="94"/>
        <v>-8.8909199131232519E-2</v>
      </c>
      <c r="CK58" s="3">
        <f t="shared" si="94"/>
        <v>-8.3007570532632968E-2</v>
      </c>
      <c r="CL58" s="3">
        <f t="shared" si="94"/>
        <v>-7.6891784976570676E-2</v>
      </c>
      <c r="CM58" s="3">
        <f t="shared" si="94"/>
        <v>-7.0557316805300196E-2</v>
      </c>
      <c r="CN58" s="3">
        <f t="shared" si="94"/>
        <v>-6.3596668571107351E-2</v>
      </c>
      <c r="CO58" s="3">
        <f t="shared" si="94"/>
        <v>-5.7560058891700017E-2</v>
      </c>
    </row>
    <row r="59" spans="1:93" ht="18.75" customHeight="1" x14ac:dyDescent="0.15">
      <c r="A59" s="3">
        <v>54</v>
      </c>
      <c r="B59" s="7">
        <v>54</v>
      </c>
      <c r="C59" s="7">
        <v>61</v>
      </c>
      <c r="D59" s="7">
        <v>0</v>
      </c>
      <c r="E59" s="8">
        <v>-0.64658073702583641</v>
      </c>
      <c r="F59" s="8">
        <v>3.6024743162996997</v>
      </c>
      <c r="G59" s="7"/>
      <c r="H59" s="7"/>
      <c r="I59" s="3">
        <f t="shared" si="0"/>
        <v>0</v>
      </c>
      <c r="O59" s="20"/>
      <c r="P59" s="23"/>
      <c r="Q59" s="3" t="s">
        <v>79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</row>
    <row r="60" spans="1:93" ht="18.75" customHeight="1" x14ac:dyDescent="0.15">
      <c r="A60" s="3">
        <v>55</v>
      </c>
      <c r="B60" s="7">
        <v>55</v>
      </c>
      <c r="C60" s="7">
        <v>67.5</v>
      </c>
      <c r="D60" s="7">
        <v>0</v>
      </c>
      <c r="E60" s="8">
        <v>-0.74193489679035418</v>
      </c>
      <c r="F60" s="8">
        <v>4.3302532949016284</v>
      </c>
      <c r="G60" s="7"/>
      <c r="H60" s="7"/>
      <c r="I60" s="3">
        <f t="shared" si="0"/>
        <v>0</v>
      </c>
      <c r="O60" s="20"/>
      <c r="P60" s="26">
        <v>3</v>
      </c>
      <c r="Q60" s="3" t="s">
        <v>80</v>
      </c>
      <c r="R60" s="3">
        <f>R52-R19</f>
        <v>2.5377245150537409E-2</v>
      </c>
      <c r="S60" s="3">
        <f t="shared" ref="S60:CC60" si="95">S52-S19</f>
        <v>2.9007712262568042E-2</v>
      </c>
      <c r="T60" s="3">
        <f t="shared" si="95"/>
        <v>2.9131375968781903E-2</v>
      </c>
      <c r="U60" s="3">
        <f t="shared" si="95"/>
        <v>2.8920893469201125E-2</v>
      </c>
      <c r="V60" s="3">
        <f t="shared" si="95"/>
        <v>2.8341392359142681E-2</v>
      </c>
      <c r="W60" s="3">
        <f t="shared" si="95"/>
        <v>3.0368651095899146E-2</v>
      </c>
      <c r="X60" s="3">
        <f t="shared" si="95"/>
        <v>3.1707716109765194E-2</v>
      </c>
      <c r="Y60" s="3">
        <f t="shared" si="95"/>
        <v>2.9751066308015162E-2</v>
      </c>
      <c r="Z60" s="3">
        <f t="shared" si="95"/>
        <v>2.7246943076288943E-2</v>
      </c>
      <c r="AA60" s="3">
        <f t="shared" si="95"/>
        <v>2.4261875834445945E-2</v>
      </c>
      <c r="AB60" s="3">
        <f t="shared" si="95"/>
        <v>2.0662798715911812E-2</v>
      </c>
      <c r="AC60" s="3">
        <f t="shared" si="95"/>
        <v>1.8160093961846258E-2</v>
      </c>
      <c r="AD60" s="3">
        <f t="shared" si="95"/>
        <v>1.2179604010099432E-2</v>
      </c>
      <c r="AE60" s="3">
        <f t="shared" si="95"/>
        <v>4.9844670483700781E-3</v>
      </c>
      <c r="AF60" s="3">
        <f t="shared" si="95"/>
        <v>-3.2600742569313113E-3</v>
      </c>
      <c r="AG60" s="3">
        <f t="shared" si="95"/>
        <v>-1.2072379992878801E-2</v>
      </c>
      <c r="AH60" s="3">
        <f t="shared" si="95"/>
        <v>-2.1341920329986941E-2</v>
      </c>
      <c r="AI60" s="3">
        <f t="shared" si="95"/>
        <v>-3.1529720142719597E-2</v>
      </c>
      <c r="AJ60" s="3">
        <f t="shared" si="95"/>
        <v>-3.8717788849024437E-2</v>
      </c>
      <c r="AK60" s="3">
        <f t="shared" si="95"/>
        <v>-1.0498510338970313E-2</v>
      </c>
      <c r="AL60" s="3">
        <f t="shared" si="95"/>
        <v>-1.0980386405232689E-2</v>
      </c>
      <c r="AM60" s="3">
        <f t="shared" si="95"/>
        <v>-1.0047316900299919E-2</v>
      </c>
      <c r="AN60" s="3">
        <f t="shared" si="95"/>
        <v>-9.1040176823389274E-3</v>
      </c>
      <c r="AO60" s="3">
        <f t="shared" si="95"/>
        <v>-8.1698064155828476E-3</v>
      </c>
      <c r="AP60" s="3">
        <f t="shared" si="95"/>
        <v>-9.0388749049186146E-3</v>
      </c>
      <c r="AQ60" s="3">
        <f t="shared" si="95"/>
        <v>-1.0326450698564749E-2</v>
      </c>
      <c r="AR60" s="3">
        <f t="shared" si="95"/>
        <v>-1.0039650607151174E-2</v>
      </c>
      <c r="AS60" s="3">
        <f t="shared" si="95"/>
        <v>-9.7862491912437122E-3</v>
      </c>
      <c r="AT60" s="3">
        <f t="shared" si="95"/>
        <v>-9.7189829189687771E-3</v>
      </c>
      <c r="AU60" s="3">
        <f t="shared" si="95"/>
        <v>-9.7179860382636818E-3</v>
      </c>
      <c r="AV60" s="3">
        <f t="shared" si="95"/>
        <v>-1.5004500240693552E-2</v>
      </c>
      <c r="AW60" s="3">
        <f t="shared" si="95"/>
        <v>-1.624667860325868E-2</v>
      </c>
      <c r="AX60" s="3">
        <f t="shared" si="95"/>
        <v>-2.049537764738929E-2</v>
      </c>
      <c r="AY60" s="3">
        <f t="shared" si="95"/>
        <v>-2.2567999490340718E-2</v>
      </c>
      <c r="AZ60" s="3">
        <f t="shared" si="95"/>
        <v>-2.4843948802928395E-2</v>
      </c>
      <c r="BA60" s="3">
        <f t="shared" si="95"/>
        <v>-2.7424525900675789E-2</v>
      </c>
      <c r="BB60" s="3">
        <f t="shared" si="95"/>
        <v>-3.0164754897029411E-2</v>
      </c>
      <c r="BC60" s="3">
        <f t="shared" si="95"/>
        <v>-3.2710923123187463E-2</v>
      </c>
      <c r="BD60" s="3">
        <f t="shared" si="95"/>
        <v>-4.6627866215168901E-2</v>
      </c>
      <c r="BE60" s="3">
        <f t="shared" si="95"/>
        <v>-5.2106676355764048E-2</v>
      </c>
      <c r="BF60" s="3">
        <f t="shared" si="95"/>
        <v>-5.0698329462474767E-2</v>
      </c>
      <c r="BG60" s="3">
        <f t="shared" si="95"/>
        <v>-4.9189231976824566E-2</v>
      </c>
      <c r="BH60" s="3">
        <f t="shared" si="95"/>
        <v>-4.7515768028210559E-2</v>
      </c>
      <c r="BI60" s="3">
        <f t="shared" si="95"/>
        <v>-5.2334218238914154E-2</v>
      </c>
      <c r="BJ60" s="3">
        <f t="shared" si="95"/>
        <v>-5.686589492463856E-2</v>
      </c>
      <c r="BK60" s="3">
        <f t="shared" si="95"/>
        <v>-5.4624827049010172E-2</v>
      </c>
      <c r="BL60" s="3">
        <f t="shared" si="95"/>
        <v>-5.2282126990221833E-2</v>
      </c>
      <c r="BM60" s="3">
        <f t="shared" si="95"/>
        <v>-4.9769254405345187E-2</v>
      </c>
      <c r="BN60" s="3">
        <f t="shared" si="95"/>
        <v>-4.7075709542077071E-2</v>
      </c>
      <c r="BO60" s="3">
        <f t="shared" si="95"/>
        <v>-5.6153016796574029E-2</v>
      </c>
      <c r="BP60" s="3">
        <f t="shared" si="95"/>
        <v>-5.2701266355151155E-2</v>
      </c>
      <c r="BQ60" s="3">
        <f t="shared" si="95"/>
        <v>-5.4728802419329092E-2</v>
      </c>
      <c r="BR60" s="3">
        <f t="shared" si="95"/>
        <v>-5.0858535601983945E-2</v>
      </c>
      <c r="BS60" s="3">
        <f t="shared" si="95"/>
        <v>-4.7040032143227606E-2</v>
      </c>
      <c r="BT60" s="3">
        <f t="shared" si="95"/>
        <v>-4.3241420096392424E-2</v>
      </c>
      <c r="BU60" s="3">
        <f t="shared" si="95"/>
        <v>-3.8853172778921419E-2</v>
      </c>
      <c r="BV60" s="3">
        <f t="shared" si="95"/>
        <v>-3.7521632053116427E-2</v>
      </c>
      <c r="BW60" s="3">
        <f t="shared" si="95"/>
        <v>-8.3643097064947991E-2</v>
      </c>
      <c r="BX60" s="3">
        <f t="shared" si="95"/>
        <v>-9.4615316832918683E-2</v>
      </c>
      <c r="BY60" s="3">
        <f t="shared" si="95"/>
        <v>-9.3466802941102767E-2</v>
      </c>
      <c r="BZ60" s="3">
        <f t="shared" si="95"/>
        <v>-9.2130830057890911E-2</v>
      </c>
      <c r="CA60" s="3">
        <f t="shared" si="95"/>
        <v>-9.063669222324755E-2</v>
      </c>
      <c r="CB60" s="3">
        <f t="shared" si="95"/>
        <v>-0.10000498672387881</v>
      </c>
      <c r="CC60" s="3">
        <f t="shared" si="95"/>
        <v>-0.10821464141024784</v>
      </c>
      <c r="CD60" s="3">
        <f t="shared" ref="CD60:CO60" si="96">CD52-CD19</f>
        <v>-0.10470740110732368</v>
      </c>
      <c r="CE60" s="3">
        <f t="shared" si="96"/>
        <v>-0.10088800127508701</v>
      </c>
      <c r="CF60" s="3">
        <f t="shared" si="96"/>
        <v>-9.6762924983835319E-2</v>
      </c>
      <c r="CG60" s="3">
        <f t="shared" si="96"/>
        <v>-9.2361776914184901E-2</v>
      </c>
      <c r="CH60" s="3">
        <f t="shared" si="96"/>
        <v>-0.10528245675958381</v>
      </c>
      <c r="CI60" s="3">
        <f t="shared" si="96"/>
        <v>-9.7975865319270383E-2</v>
      </c>
      <c r="CJ60" s="3">
        <f t="shared" si="96"/>
        <v>-9.7921812721885715E-2</v>
      </c>
      <c r="CK60" s="3">
        <f t="shared" si="96"/>
        <v>-8.8583726472336366E-2</v>
      </c>
      <c r="CL60" s="3">
        <f t="shared" si="96"/>
        <v>-7.8949620971146217E-2</v>
      </c>
      <c r="CM60" s="3">
        <f t="shared" si="96"/>
        <v>-6.9086837003141888E-2</v>
      </c>
      <c r="CN60" s="3">
        <f t="shared" si="96"/>
        <v>-5.9311907374651085E-2</v>
      </c>
      <c r="CO60" s="3">
        <f t="shared" si="96"/>
        <v>-5.039748994703519E-2</v>
      </c>
    </row>
    <row r="61" spans="1:93" ht="18.75" customHeight="1" x14ac:dyDescent="0.15">
      <c r="A61" s="3">
        <v>56</v>
      </c>
      <c r="B61" s="7">
        <v>56</v>
      </c>
      <c r="C61" s="7">
        <v>74</v>
      </c>
      <c r="D61" s="7">
        <v>0</v>
      </c>
      <c r="E61" s="8">
        <v>-0.84217435017256614</v>
      </c>
      <c r="F61" s="8">
        <v>5.0998220665404084</v>
      </c>
      <c r="G61" s="7"/>
      <c r="H61" s="7"/>
      <c r="I61" s="3">
        <f t="shared" si="0"/>
        <v>0</v>
      </c>
      <c r="O61" s="20"/>
      <c r="P61" s="23"/>
      <c r="Q61" s="3" t="s">
        <v>81</v>
      </c>
      <c r="R61" s="3">
        <f>R53-R20</f>
        <v>-1.1085552433839574E-2</v>
      </c>
      <c r="S61" s="3">
        <f t="shared" ref="S61:CC61" si="97">S53-S20</f>
        <v>-1.0938588709027641E-2</v>
      </c>
      <c r="T61" s="3">
        <f t="shared" si="97"/>
        <v>-1.0696554923719681E-2</v>
      </c>
      <c r="U61" s="3">
        <f t="shared" si="97"/>
        <v>-1.0355664814851728E-2</v>
      </c>
      <c r="V61" s="3">
        <f t="shared" si="97"/>
        <v>-9.8879669180940155E-3</v>
      </c>
      <c r="W61" s="3">
        <f t="shared" si="97"/>
        <v>-9.2478884064037814E-3</v>
      </c>
      <c r="X61" s="3">
        <f t="shared" si="97"/>
        <v>-8.4610245769090042E-3</v>
      </c>
      <c r="Y61" s="3">
        <f t="shared" si="97"/>
        <v>-7.5571214180012447E-3</v>
      </c>
      <c r="Z61" s="3">
        <f t="shared" si="97"/>
        <v>-6.5334533444207921E-3</v>
      </c>
      <c r="AA61" s="3">
        <f t="shared" si="97"/>
        <v>-5.3960103720314123E-3</v>
      </c>
      <c r="AB61" s="3">
        <f t="shared" si="97"/>
        <v>-4.0245751358733983E-3</v>
      </c>
      <c r="AC61" s="3">
        <f t="shared" si="97"/>
        <v>-2.42107817800985E-3</v>
      </c>
      <c r="AD61" s="3">
        <f t="shared" si="97"/>
        <v>-5.9916372315882427E-4</v>
      </c>
      <c r="AE61" s="3">
        <f t="shared" si="97"/>
        <v>1.3828386452772179E-3</v>
      </c>
      <c r="AF61" s="3">
        <f t="shared" si="97"/>
        <v>3.4845924770259273E-3</v>
      </c>
      <c r="AG61" s="3">
        <f t="shared" si="97"/>
        <v>5.6624253624484311E-3</v>
      </c>
      <c r="AH61" s="3">
        <f t="shared" si="97"/>
        <v>7.9134979582908827E-3</v>
      </c>
      <c r="AI61" s="3">
        <f t="shared" si="97"/>
        <v>1.055946893969395E-2</v>
      </c>
      <c r="AJ61" s="3">
        <f t="shared" si="97"/>
        <v>9.7013478109841955E-3</v>
      </c>
      <c r="AK61" s="3">
        <f t="shared" si="97"/>
        <v>3.9432158972294573E-3</v>
      </c>
      <c r="AL61" s="3">
        <f t="shared" si="97"/>
        <v>3.9696429802305033E-3</v>
      </c>
      <c r="AM61" s="3">
        <f t="shared" si="97"/>
        <v>4.0958748185220273E-3</v>
      </c>
      <c r="AN61" s="3">
        <f t="shared" si="97"/>
        <v>4.2669719450056931E-3</v>
      </c>
      <c r="AO61" s="3">
        <f t="shared" si="97"/>
        <v>4.4535090798367705E-3</v>
      </c>
      <c r="AP61" s="3">
        <f t="shared" si="97"/>
        <v>4.6492731973604151E-3</v>
      </c>
      <c r="AQ61" s="3">
        <f t="shared" si="97"/>
        <v>4.9592311815107593E-3</v>
      </c>
      <c r="AR61" s="3">
        <f t="shared" si="97"/>
        <v>5.3408758842703463E-3</v>
      </c>
      <c r="AS61" s="3">
        <f t="shared" si="97"/>
        <v>5.7344854074266038E-3</v>
      </c>
      <c r="AT61" s="3">
        <f t="shared" si="97"/>
        <v>6.2249864830636881E-3</v>
      </c>
      <c r="AU61" s="3">
        <f t="shared" si="97"/>
        <v>6.6802587296788118E-3</v>
      </c>
      <c r="AV61" s="3">
        <f t="shared" si="97"/>
        <v>7.2773943151620557E-3</v>
      </c>
      <c r="AW61" s="3">
        <f t="shared" si="97"/>
        <v>7.9666989950473166E-3</v>
      </c>
      <c r="AX61" s="3">
        <f t="shared" si="97"/>
        <v>8.6724017147021826E-3</v>
      </c>
      <c r="AY61" s="3">
        <f t="shared" si="97"/>
        <v>9.4389836781969549E-3</v>
      </c>
      <c r="AZ61" s="3">
        <f t="shared" si="97"/>
        <v>1.0184392886552374E-2</v>
      </c>
      <c r="BA61" s="3">
        <f t="shared" si="97"/>
        <v>1.1000086742155801E-2</v>
      </c>
      <c r="BB61" s="3">
        <f t="shared" si="97"/>
        <v>1.2061519947001109E-2</v>
      </c>
      <c r="BC61" s="3">
        <f t="shared" si="97"/>
        <v>1.0349374256322541E-2</v>
      </c>
      <c r="BD61" s="3">
        <f t="shared" si="97"/>
        <v>1.9237581120875369E-2</v>
      </c>
      <c r="BE61" s="3">
        <f t="shared" si="97"/>
        <v>1.9231996137276219E-2</v>
      </c>
      <c r="BF61" s="3">
        <f t="shared" si="97"/>
        <v>1.9152390184556722E-2</v>
      </c>
      <c r="BG61" s="3">
        <f t="shared" si="97"/>
        <v>1.904179729364408E-2</v>
      </c>
      <c r="BH61" s="3">
        <f t="shared" si="97"/>
        <v>1.8940080053138075E-2</v>
      </c>
      <c r="BI61" s="3">
        <f t="shared" si="97"/>
        <v>1.8846292613776683E-2</v>
      </c>
      <c r="BJ61" s="3">
        <f t="shared" si="97"/>
        <v>1.8650858185648822E-2</v>
      </c>
      <c r="BK61" s="3">
        <f t="shared" si="97"/>
        <v>1.8395002076482925E-2</v>
      </c>
      <c r="BL61" s="3">
        <f t="shared" si="97"/>
        <v>1.8132752618438275E-2</v>
      </c>
      <c r="BM61" s="3">
        <f t="shared" si="97"/>
        <v>1.7784865308565934E-2</v>
      </c>
      <c r="BN61" s="3">
        <f t="shared" si="97"/>
        <v>1.7490780222416902E-2</v>
      </c>
      <c r="BO61" s="3">
        <f t="shared" si="97"/>
        <v>1.706702262622084E-2</v>
      </c>
      <c r="BP61" s="3">
        <f t="shared" si="97"/>
        <v>1.6541034090838735E-2</v>
      </c>
      <c r="BQ61" s="3">
        <f t="shared" si="97"/>
        <v>1.5987990105837291E-2</v>
      </c>
      <c r="BR61" s="3">
        <f t="shared" si="97"/>
        <v>1.5346349411039739E-2</v>
      </c>
      <c r="BS61" s="3">
        <f t="shared" si="97"/>
        <v>1.4694269607925747E-2</v>
      </c>
      <c r="BT61" s="3">
        <f t="shared" si="97"/>
        <v>1.3931444558033412E-2</v>
      </c>
      <c r="BU61" s="3">
        <f t="shared" si="97"/>
        <v>1.2904533673722796E-2</v>
      </c>
      <c r="BV61" s="3">
        <f t="shared" si="97"/>
        <v>1.4789176618582367E-2</v>
      </c>
      <c r="BW61" s="3">
        <f t="shared" si="97"/>
        <v>3.5361332377106258E-2</v>
      </c>
      <c r="BX61" s="3">
        <f t="shared" si="97"/>
        <v>3.5216529989695822E-2</v>
      </c>
      <c r="BY61" s="3">
        <f t="shared" si="97"/>
        <v>3.4993123031351381E-2</v>
      </c>
      <c r="BZ61" s="3">
        <f t="shared" si="97"/>
        <v>3.4675893465005103E-2</v>
      </c>
      <c r="CA61" s="3">
        <f t="shared" si="97"/>
        <v>3.4244095151066745E-2</v>
      </c>
      <c r="CB61" s="3">
        <f t="shared" si="97"/>
        <v>3.3641640384660221E-2</v>
      </c>
      <c r="CC61" s="3">
        <f t="shared" si="97"/>
        <v>3.2894355035512746E-2</v>
      </c>
      <c r="CD61" s="3">
        <f t="shared" ref="CD61:CO61" si="98">CD53-CD20</f>
        <v>3.2041257179917793E-2</v>
      </c>
      <c r="CE61" s="3">
        <f t="shared" si="98"/>
        <v>3.1071382256427249E-2</v>
      </c>
      <c r="CF61" s="3">
        <f t="shared" si="98"/>
        <v>2.9989007664495304E-2</v>
      </c>
      <c r="CG61" s="3">
        <f t="shared" si="98"/>
        <v>2.8684438547776026E-2</v>
      </c>
      <c r="CH61" s="3">
        <f t="shared" si="98"/>
        <v>2.7141983029685512E-2</v>
      </c>
      <c r="CI61" s="3">
        <f t="shared" si="98"/>
        <v>2.5385944298120577E-2</v>
      </c>
      <c r="CJ61" s="3">
        <f t="shared" si="98"/>
        <v>2.3463246596386433E-2</v>
      </c>
      <c r="CK61" s="3">
        <f t="shared" si="98"/>
        <v>2.1411758061717023E-2</v>
      </c>
      <c r="CL61" s="3">
        <f t="shared" si="98"/>
        <v>1.9271477885066446E-2</v>
      </c>
      <c r="CM61" s="3">
        <f t="shared" si="98"/>
        <v>1.7048030030582417E-2</v>
      </c>
      <c r="CN61" s="3">
        <f t="shared" si="98"/>
        <v>1.4412414021134801E-2</v>
      </c>
      <c r="CO61" s="3">
        <f t="shared" si="98"/>
        <v>1.536176910095044E-2</v>
      </c>
    </row>
    <row r="62" spans="1:93" ht="18.75" customHeight="1" x14ac:dyDescent="0.15">
      <c r="A62" s="3">
        <v>57</v>
      </c>
      <c r="B62" s="7">
        <v>57</v>
      </c>
      <c r="C62" s="7">
        <v>80.5</v>
      </c>
      <c r="D62" s="7">
        <v>0</v>
      </c>
      <c r="E62" s="8">
        <v>-0.94657852987519853</v>
      </c>
      <c r="F62" s="8">
        <v>5.9032910583430231</v>
      </c>
      <c r="G62" s="7"/>
      <c r="H62" s="7"/>
      <c r="I62" s="3">
        <f t="shared" si="0"/>
        <v>0</v>
      </c>
      <c r="O62" s="20"/>
      <c r="P62" s="26">
        <v>4</v>
      </c>
      <c r="Q62" s="3" t="s">
        <v>82</v>
      </c>
      <c r="R62" s="3">
        <f>R54</f>
        <v>1.8502193401991961E-2</v>
      </c>
      <c r="S62" s="3">
        <f t="shared" ref="S62:CC62" si="99">S54</f>
        <v>2.1233555147226205E-2</v>
      </c>
      <c r="T62" s="3">
        <f t="shared" si="99"/>
        <v>2.1726467199901553E-2</v>
      </c>
      <c r="U62" s="3">
        <f t="shared" si="99"/>
        <v>2.2028493545064504E-2</v>
      </c>
      <c r="V62" s="3">
        <f t="shared" si="99"/>
        <v>2.216972611401094E-2</v>
      </c>
      <c r="W62" s="3">
        <f t="shared" si="99"/>
        <v>2.4427970660924392E-2</v>
      </c>
      <c r="X62" s="3">
        <f t="shared" si="99"/>
        <v>2.660247008771055E-2</v>
      </c>
      <c r="Y62" s="3">
        <f t="shared" si="99"/>
        <v>2.6531201807100113E-2</v>
      </c>
      <c r="Z62" s="3">
        <f t="shared" si="99"/>
        <v>2.6096572218131942E-2</v>
      </c>
      <c r="AA62" s="3">
        <f t="shared" si="99"/>
        <v>2.5451056966032393E-2</v>
      </c>
      <c r="AB62" s="3">
        <f t="shared" si="99"/>
        <v>2.4572967686136593E-2</v>
      </c>
      <c r="AC62" s="3">
        <f t="shared" si="99"/>
        <v>2.6559295719198073E-2</v>
      </c>
      <c r="AD62" s="3">
        <f t="shared" si="99"/>
        <v>2.5187074289045153E-2</v>
      </c>
      <c r="AE62" s="3">
        <f t="shared" si="99"/>
        <v>2.4391908858643174E-2</v>
      </c>
      <c r="AF62" s="3">
        <f t="shared" si="99"/>
        <v>2.2025466445750541E-2</v>
      </c>
      <c r="AG62" s="3">
        <f t="shared" si="99"/>
        <v>1.93073637359501E-2</v>
      </c>
      <c r="AH62" s="3">
        <f t="shared" si="99"/>
        <v>1.6353777709939066E-2</v>
      </c>
      <c r="AI62" s="3">
        <f t="shared" si="99"/>
        <v>1.3101033281805119E-2</v>
      </c>
      <c r="AJ62" s="3">
        <f t="shared" si="99"/>
        <v>1.1965942370440241E-2</v>
      </c>
      <c r="AK62" s="3">
        <f t="shared" si="99"/>
        <v>1.8647497342474624E-2</v>
      </c>
      <c r="AL62" s="3">
        <f t="shared" si="99"/>
        <v>2.2329044893514442E-2</v>
      </c>
      <c r="AM62" s="3">
        <f t="shared" si="99"/>
        <v>2.3263320741646817E-2</v>
      </c>
      <c r="AN62" s="3">
        <f t="shared" si="99"/>
        <v>2.4206604427757974E-2</v>
      </c>
      <c r="AO62" s="3">
        <f t="shared" si="99"/>
        <v>2.5142095850202606E-2</v>
      </c>
      <c r="AP62" s="3">
        <f t="shared" si="99"/>
        <v>2.8439146982740887E-2</v>
      </c>
      <c r="AQ62" s="3">
        <f t="shared" si="99"/>
        <v>3.1318004255793591E-2</v>
      </c>
      <c r="AR62" s="3">
        <f t="shared" si="99"/>
        <v>3.1605417097966382E-2</v>
      </c>
      <c r="AS62" s="3">
        <f t="shared" si="99"/>
        <v>3.1856095392821748E-2</v>
      </c>
      <c r="AT62" s="3">
        <f t="shared" si="99"/>
        <v>3.1921618957121256E-2</v>
      </c>
      <c r="AU62" s="3">
        <f t="shared" si="99"/>
        <v>3.192444546008022E-2</v>
      </c>
      <c r="AV62" s="3">
        <f t="shared" si="99"/>
        <v>3.4967342686736846E-2</v>
      </c>
      <c r="AW62" s="3">
        <f t="shared" si="99"/>
        <v>3.3727722401434845E-2</v>
      </c>
      <c r="AX62" s="3">
        <f t="shared" si="99"/>
        <v>3.364161481159178E-2</v>
      </c>
      <c r="AY62" s="3">
        <f t="shared" si="99"/>
        <v>3.1567403849941056E-2</v>
      </c>
      <c r="AZ62" s="3">
        <f t="shared" si="99"/>
        <v>2.9288566675966576E-2</v>
      </c>
      <c r="BA62" s="3">
        <f t="shared" si="99"/>
        <v>2.6700101784584485E-2</v>
      </c>
      <c r="BB62" s="3">
        <f t="shared" si="99"/>
        <v>2.3947750760187736E-2</v>
      </c>
      <c r="BC62" s="3">
        <f t="shared" si="99"/>
        <v>2.1417692368068231E-2</v>
      </c>
      <c r="BD62" s="3">
        <f t="shared" si="99"/>
        <v>1.8668336406510701E-2</v>
      </c>
      <c r="BE62" s="3">
        <f t="shared" si="99"/>
        <v>2.2436307052487101E-2</v>
      </c>
      <c r="BF62" s="3">
        <f t="shared" si="99"/>
        <v>2.3474142487746222E-2</v>
      </c>
      <c r="BG62" s="3">
        <f t="shared" si="99"/>
        <v>2.4464874879814344E-2</v>
      </c>
      <c r="BH62" s="3">
        <f t="shared" si="99"/>
        <v>2.5412894995880508E-2</v>
      </c>
      <c r="BI62" s="3">
        <f t="shared" si="99"/>
        <v>2.8704968270530901E-2</v>
      </c>
      <c r="BJ62" s="3">
        <f t="shared" si="99"/>
        <v>3.167502804370681E-2</v>
      </c>
      <c r="BK62" s="3">
        <f t="shared" si="99"/>
        <v>3.2017381205472872E-2</v>
      </c>
      <c r="BL62" s="3">
        <f t="shared" si="99"/>
        <v>3.2273580526062218E-2</v>
      </c>
      <c r="BM62" s="3">
        <f t="shared" si="99"/>
        <v>3.2428840555485505E-2</v>
      </c>
      <c r="BN62" s="3">
        <f t="shared" si="99"/>
        <v>3.2388192498187807E-2</v>
      </c>
      <c r="BO62" s="3">
        <f t="shared" si="99"/>
        <v>3.5477403628183135E-2</v>
      </c>
      <c r="BP62" s="3">
        <f t="shared" si="99"/>
        <v>3.4300572971942611E-2</v>
      </c>
      <c r="BQ62" s="3">
        <f t="shared" si="99"/>
        <v>3.4180411628661811E-2</v>
      </c>
      <c r="BR62" s="3">
        <f t="shared" si="99"/>
        <v>3.2149057537927073E-2</v>
      </c>
      <c r="BS62" s="3">
        <f t="shared" si="99"/>
        <v>2.9851777622354136E-2</v>
      </c>
      <c r="BT62" s="3">
        <f t="shared" si="99"/>
        <v>2.7315934104278017E-2</v>
      </c>
      <c r="BU62" s="3">
        <f t="shared" si="99"/>
        <v>2.4743570044381213E-2</v>
      </c>
      <c r="BV62" s="3">
        <f t="shared" si="99"/>
        <v>2.0038707445667936E-2</v>
      </c>
      <c r="BW62" s="3">
        <f t="shared" si="99"/>
        <v>1.8795979309952252E-2</v>
      </c>
      <c r="BX62" s="3">
        <f t="shared" si="99"/>
        <v>2.1650320938089121E-2</v>
      </c>
      <c r="BY62" s="3">
        <f t="shared" si="99"/>
        <v>2.2238768084061347E-2</v>
      </c>
      <c r="BZ62" s="3">
        <f t="shared" si="99"/>
        <v>2.2663248596414443E-2</v>
      </c>
      <c r="CA62" s="3">
        <f t="shared" si="99"/>
        <v>2.2967343127806544E-2</v>
      </c>
      <c r="CB62" s="3">
        <f t="shared" si="99"/>
        <v>2.5375667986216377E-2</v>
      </c>
      <c r="CC62" s="3">
        <f t="shared" si="99"/>
        <v>2.7618611713794206E-2</v>
      </c>
      <c r="CD62" s="3">
        <f t="shared" ref="CD62:CO62" si="100">CD54</f>
        <v>2.7638643342602576E-2</v>
      </c>
      <c r="CE62" s="3">
        <f t="shared" si="100"/>
        <v>2.7313089504536203E-2</v>
      </c>
      <c r="CF62" s="3">
        <f t="shared" si="100"/>
        <v>2.6766743809302496E-2</v>
      </c>
      <c r="CG62" s="3">
        <f t="shared" si="100"/>
        <v>2.6110477916265029E-2</v>
      </c>
      <c r="CH62" s="3">
        <f t="shared" si="100"/>
        <v>2.8048385898742756E-2</v>
      </c>
      <c r="CI62" s="3">
        <f t="shared" si="100"/>
        <v>2.681688303957519E-2</v>
      </c>
      <c r="CJ62" s="3">
        <f t="shared" si="100"/>
        <v>2.6006389293585119E-2</v>
      </c>
      <c r="CK62" s="3">
        <f t="shared" si="100"/>
        <v>2.3698286018991599E-2</v>
      </c>
      <c r="CL62" s="3">
        <f t="shared" si="100"/>
        <v>2.1011415437759307E-2</v>
      </c>
      <c r="CM62" s="3">
        <f t="shared" si="100"/>
        <v>1.8083826471262721E-2</v>
      </c>
      <c r="CN62" s="3">
        <f t="shared" si="100"/>
        <v>1.51185925691385E-2</v>
      </c>
      <c r="CO62" s="3">
        <f t="shared" si="100"/>
        <v>1.130733333317735E-2</v>
      </c>
    </row>
    <row r="63" spans="1:93" ht="18.75" customHeight="1" x14ac:dyDescent="0.15">
      <c r="A63" s="3">
        <v>58</v>
      </c>
      <c r="B63" s="7">
        <v>58</v>
      </c>
      <c r="C63" s="7">
        <v>87</v>
      </c>
      <c r="D63" s="7">
        <v>0</v>
      </c>
      <c r="E63" s="8">
        <v>-1.0542671677964968</v>
      </c>
      <c r="F63" s="8">
        <v>6.7325470770697029</v>
      </c>
      <c r="G63" s="7"/>
      <c r="H63" s="7"/>
      <c r="I63" s="3">
        <f t="shared" si="0"/>
        <v>0</v>
      </c>
      <c r="O63" s="23"/>
      <c r="P63" s="23"/>
      <c r="Q63" s="3" t="s">
        <v>83</v>
      </c>
      <c r="R63" s="3">
        <f>R55-R20</f>
        <v>-1.1148094486953752E-2</v>
      </c>
      <c r="S63" s="3">
        <f t="shared" ref="S63:CC63" si="101">S55-S20</f>
        <v>-1.1097391186891237E-2</v>
      </c>
      <c r="T63" s="3">
        <f t="shared" si="101"/>
        <v>-1.0945592049091957E-2</v>
      </c>
      <c r="U63" s="3">
        <f t="shared" si="101"/>
        <v>-1.0707548706010428E-2</v>
      </c>
      <c r="V63" s="3">
        <f t="shared" si="101"/>
        <v>-1.0369925134292579E-2</v>
      </c>
      <c r="W63" s="3">
        <f t="shared" si="101"/>
        <v>-9.9149616365199478E-3</v>
      </c>
      <c r="X63" s="3">
        <f t="shared" si="101"/>
        <v>-9.2807392082265849E-3</v>
      </c>
      <c r="Y63" s="3">
        <f t="shared" si="101"/>
        <v>-8.4903918395502487E-3</v>
      </c>
      <c r="Z63" s="3">
        <f t="shared" si="101"/>
        <v>-7.5900068437535495E-3</v>
      </c>
      <c r="AA63" s="3">
        <f t="shared" si="101"/>
        <v>-6.5687395432698636E-3</v>
      </c>
      <c r="AB63" s="3">
        <f t="shared" si="101"/>
        <v>-5.4322454898310113E-3</v>
      </c>
      <c r="AC63" s="3">
        <f t="shared" si="101"/>
        <v>-4.0751118883690651E-3</v>
      </c>
      <c r="AD63" s="3">
        <f t="shared" si="101"/>
        <v>-2.4623580500149345E-3</v>
      </c>
      <c r="AE63" s="3">
        <f t="shared" si="101"/>
        <v>-6.4324203017473991E-4</v>
      </c>
      <c r="AF63" s="3">
        <f t="shared" si="101"/>
        <v>1.3453492269137612E-3</v>
      </c>
      <c r="AG63" s="3">
        <f t="shared" si="101"/>
        <v>3.4524872918675342E-3</v>
      </c>
      <c r="AH63" s="3">
        <f t="shared" si="101"/>
        <v>5.637107860434476E-3</v>
      </c>
      <c r="AI63" s="3">
        <f t="shared" si="101"/>
        <v>7.8963683904831328E-3</v>
      </c>
      <c r="AJ63" s="3">
        <f t="shared" si="101"/>
        <v>1.0545705269861649E-2</v>
      </c>
      <c r="AK63" s="3">
        <f t="shared" si="101"/>
        <v>3.9680357584597203E-3</v>
      </c>
      <c r="AL63" s="3">
        <f t="shared" si="101"/>
        <v>3.9235568059030612E-3</v>
      </c>
      <c r="AM63" s="3">
        <f t="shared" si="101"/>
        <v>3.9507130662714829E-3</v>
      </c>
      <c r="AN63" s="3">
        <f t="shared" si="101"/>
        <v>4.0677598458565001E-3</v>
      </c>
      <c r="AO63" s="3">
        <f t="shared" si="101"/>
        <v>4.2293799731512038E-3</v>
      </c>
      <c r="AP63" s="3">
        <f t="shared" si="101"/>
        <v>4.3932517469080778E-3</v>
      </c>
      <c r="AQ63" s="3">
        <f t="shared" si="101"/>
        <v>4.5737000149976836E-3</v>
      </c>
      <c r="AR63" s="3">
        <f t="shared" si="101"/>
        <v>4.8832296802343578E-3</v>
      </c>
      <c r="AS63" s="3">
        <f t="shared" si="101"/>
        <v>5.2570653297570047E-3</v>
      </c>
      <c r="AT63" s="3">
        <f t="shared" si="101"/>
        <v>5.6446498667455103E-3</v>
      </c>
      <c r="AU63" s="3">
        <f t="shared" si="101"/>
        <v>6.130462236749068E-3</v>
      </c>
      <c r="AV63" s="3">
        <f t="shared" si="101"/>
        <v>6.561517762618152E-3</v>
      </c>
      <c r="AW63" s="3">
        <f t="shared" si="101"/>
        <v>7.1681594835029117E-3</v>
      </c>
      <c r="AX63" s="3">
        <f t="shared" si="101"/>
        <v>7.8547497251841847E-3</v>
      </c>
      <c r="AY63" s="3">
        <f t="shared" si="101"/>
        <v>8.5730413967528563E-3</v>
      </c>
      <c r="AZ63" s="3">
        <f t="shared" si="101"/>
        <v>9.3540994989069759E-3</v>
      </c>
      <c r="BA63" s="3">
        <f t="shared" si="101"/>
        <v>1.011751029550112E-2</v>
      </c>
      <c r="BB63" s="3">
        <f t="shared" si="101"/>
        <v>1.0953388658140994E-2</v>
      </c>
      <c r="BC63" s="3">
        <f t="shared" si="101"/>
        <v>1.2036633087181947E-2</v>
      </c>
      <c r="BD63" s="3">
        <f t="shared" si="101"/>
        <v>1.9191663544586568E-2</v>
      </c>
      <c r="BE63" s="3">
        <f t="shared" si="101"/>
        <v>1.9217879634524593E-2</v>
      </c>
      <c r="BF63" s="3">
        <f t="shared" si="101"/>
        <v>1.9212301956796907E-2</v>
      </c>
      <c r="BG63" s="3">
        <f t="shared" si="101"/>
        <v>1.9122883304578231E-2</v>
      </c>
      <c r="BH63" s="3">
        <f t="shared" si="101"/>
        <v>1.9002578018736394E-2</v>
      </c>
      <c r="BI63" s="3">
        <f t="shared" si="101"/>
        <v>1.8878091958685062E-2</v>
      </c>
      <c r="BJ63" s="3">
        <f t="shared" si="101"/>
        <v>1.8768325821557852E-2</v>
      </c>
      <c r="BK63" s="3">
        <f t="shared" si="101"/>
        <v>1.8571810421700974E-2</v>
      </c>
      <c r="BL63" s="3">
        <f t="shared" si="101"/>
        <v>1.8308010432115829E-2</v>
      </c>
      <c r="BM63" s="3">
        <f t="shared" si="101"/>
        <v>1.8039248417740517E-2</v>
      </c>
      <c r="BN63" s="3">
        <f t="shared" si="101"/>
        <v>1.7686920788350768E-2</v>
      </c>
      <c r="BO63" s="3">
        <f t="shared" si="101"/>
        <v>1.7368294663079098E-2</v>
      </c>
      <c r="BP63" s="3">
        <f t="shared" si="101"/>
        <v>1.6953576390769776E-2</v>
      </c>
      <c r="BQ63" s="3">
        <f t="shared" si="101"/>
        <v>1.6425329082945694E-2</v>
      </c>
      <c r="BR63" s="3">
        <f t="shared" si="101"/>
        <v>1.5884997214931751E-2</v>
      </c>
      <c r="BS63" s="3">
        <f t="shared" si="101"/>
        <v>1.5258578917383581E-2</v>
      </c>
      <c r="BT63" s="3">
        <f t="shared" si="101"/>
        <v>1.4624887261648567E-2</v>
      </c>
      <c r="BU63" s="3">
        <f t="shared" si="101"/>
        <v>1.3882201384625148E-2</v>
      </c>
      <c r="BV63" s="3">
        <f t="shared" si="101"/>
        <v>1.2887706528387E-2</v>
      </c>
      <c r="BW63" s="3">
        <f t="shared" si="101"/>
        <v>3.5410715954871996E-2</v>
      </c>
      <c r="BX63" s="3">
        <f t="shared" si="101"/>
        <v>3.5348212363152776E-2</v>
      </c>
      <c r="BY63" s="3">
        <f t="shared" si="101"/>
        <v>3.5207427668269453E-2</v>
      </c>
      <c r="BZ63" s="3">
        <f t="shared" si="101"/>
        <v>3.4979086089840905E-2</v>
      </c>
      <c r="CA63" s="3">
        <f t="shared" si="101"/>
        <v>3.4657410660480004E-2</v>
      </c>
      <c r="CB63" s="3">
        <f t="shared" si="101"/>
        <v>3.4211284735015113E-2</v>
      </c>
      <c r="CC63" s="3">
        <f t="shared" si="101"/>
        <v>3.3601601009309867E-2</v>
      </c>
      <c r="CD63" s="3">
        <f t="shared" ref="CD63:CO63" si="102">CD55-CD20</f>
        <v>3.285691725833928E-2</v>
      </c>
      <c r="CE63" s="3">
        <f t="shared" si="102"/>
        <v>3.1999558864280964E-2</v>
      </c>
      <c r="CF63" s="3">
        <f t="shared" si="102"/>
        <v>3.1026688331809993E-2</v>
      </c>
      <c r="CG63" s="3">
        <f t="shared" si="102"/>
        <v>2.9942325179670881E-2</v>
      </c>
      <c r="CH63" s="3">
        <f t="shared" si="102"/>
        <v>2.8622756363629875E-2</v>
      </c>
      <c r="CI63" s="3">
        <f t="shared" si="102"/>
        <v>2.7088993704953879E-2</v>
      </c>
      <c r="CJ63" s="3">
        <f t="shared" si="102"/>
        <v>2.5330634538124563E-2</v>
      </c>
      <c r="CK63" s="3">
        <f t="shared" si="102"/>
        <v>2.341543258649903E-2</v>
      </c>
      <c r="CL63" s="3">
        <f t="shared" si="102"/>
        <v>2.1370894281444563E-2</v>
      </c>
      <c r="CM63" s="3">
        <f t="shared" si="102"/>
        <v>1.9239322708141771E-2</v>
      </c>
      <c r="CN63" s="3">
        <f t="shared" si="102"/>
        <v>1.7025465961213015E-2</v>
      </c>
      <c r="CO63" s="3">
        <f t="shared" si="102"/>
        <v>1.4401495819881482E-2</v>
      </c>
    </row>
    <row r="64" spans="1:93" ht="18.75" customHeight="1" x14ac:dyDescent="0.15">
      <c r="A64" s="3">
        <v>59</v>
      </c>
      <c r="B64" s="7">
        <v>59</v>
      </c>
      <c r="C64" s="7">
        <v>93.5</v>
      </c>
      <c r="D64" s="7">
        <v>0</v>
      </c>
      <c r="E64" s="8">
        <v>-1.164260566317181</v>
      </c>
      <c r="F64" s="8">
        <v>7.5794723693655586</v>
      </c>
      <c r="G64" s="7"/>
      <c r="H64" s="7"/>
      <c r="I64" s="3">
        <f t="shared" si="0"/>
        <v>0</v>
      </c>
      <c r="O64" s="14" t="s">
        <v>16</v>
      </c>
      <c r="P64" s="15"/>
      <c r="Q64" s="16" t="s">
        <v>84</v>
      </c>
      <c r="R64" s="3">
        <f t="shared" ref="R64:AW64" si="103">R19*R20</f>
        <v>17.5</v>
      </c>
      <c r="S64" s="3">
        <f t="shared" si="103"/>
        <v>20</v>
      </c>
      <c r="T64" s="3">
        <f t="shared" si="103"/>
        <v>20</v>
      </c>
      <c r="U64" s="3">
        <f t="shared" si="103"/>
        <v>20</v>
      </c>
      <c r="V64" s="3">
        <f t="shared" si="103"/>
        <v>20</v>
      </c>
      <c r="W64" s="3">
        <f t="shared" si="103"/>
        <v>22.5</v>
      </c>
      <c r="X64" s="3">
        <f t="shared" si="103"/>
        <v>25</v>
      </c>
      <c r="Y64" s="3">
        <f t="shared" si="103"/>
        <v>25</v>
      </c>
      <c r="Z64" s="3">
        <f t="shared" si="103"/>
        <v>25</v>
      </c>
      <c r="AA64" s="3">
        <f t="shared" si="103"/>
        <v>25</v>
      </c>
      <c r="AB64" s="3">
        <f t="shared" si="103"/>
        <v>25</v>
      </c>
      <c r="AC64" s="3">
        <f t="shared" si="103"/>
        <v>30</v>
      </c>
      <c r="AD64" s="3">
        <f t="shared" si="103"/>
        <v>30</v>
      </c>
      <c r="AE64" s="3">
        <f t="shared" si="103"/>
        <v>32.5</v>
      </c>
      <c r="AF64" s="3">
        <f t="shared" si="103"/>
        <v>32.5</v>
      </c>
      <c r="AG64" s="3">
        <f t="shared" si="103"/>
        <v>32.5</v>
      </c>
      <c r="AH64" s="3">
        <f t="shared" si="103"/>
        <v>32.5</v>
      </c>
      <c r="AI64" s="3">
        <f t="shared" si="103"/>
        <v>32.5</v>
      </c>
      <c r="AJ64" s="3">
        <f t="shared" si="103"/>
        <v>32.5</v>
      </c>
      <c r="AK64" s="3">
        <f t="shared" si="103"/>
        <v>17.5</v>
      </c>
      <c r="AL64" s="3">
        <f t="shared" si="103"/>
        <v>20</v>
      </c>
      <c r="AM64" s="3">
        <f t="shared" si="103"/>
        <v>20</v>
      </c>
      <c r="AN64" s="3">
        <f t="shared" si="103"/>
        <v>20</v>
      </c>
      <c r="AO64" s="3">
        <f t="shared" si="103"/>
        <v>20</v>
      </c>
      <c r="AP64" s="3">
        <f t="shared" si="103"/>
        <v>22.5</v>
      </c>
      <c r="AQ64" s="3">
        <f t="shared" si="103"/>
        <v>25</v>
      </c>
      <c r="AR64" s="3">
        <f t="shared" si="103"/>
        <v>25</v>
      </c>
      <c r="AS64" s="3">
        <f t="shared" si="103"/>
        <v>25</v>
      </c>
      <c r="AT64" s="3">
        <f t="shared" si="103"/>
        <v>25</v>
      </c>
      <c r="AU64" s="3">
        <f t="shared" si="103"/>
        <v>25</v>
      </c>
      <c r="AV64" s="3">
        <f t="shared" si="103"/>
        <v>30</v>
      </c>
      <c r="AW64" s="3">
        <f t="shared" si="103"/>
        <v>30</v>
      </c>
      <c r="AX64" s="3">
        <f t="shared" ref="AX64:CC64" si="104">AX19*AX20</f>
        <v>32.5</v>
      </c>
      <c r="AY64" s="3">
        <f t="shared" si="104"/>
        <v>32.5</v>
      </c>
      <c r="AZ64" s="3">
        <f t="shared" si="104"/>
        <v>32.5</v>
      </c>
      <c r="BA64" s="3">
        <f t="shared" si="104"/>
        <v>32.5</v>
      </c>
      <c r="BB64" s="3">
        <f t="shared" si="104"/>
        <v>32.5</v>
      </c>
      <c r="BC64" s="3">
        <f t="shared" si="104"/>
        <v>32.5</v>
      </c>
      <c r="BD64" s="3">
        <f t="shared" si="104"/>
        <v>17.5</v>
      </c>
      <c r="BE64" s="3">
        <f t="shared" si="104"/>
        <v>20</v>
      </c>
      <c r="BF64" s="3">
        <f t="shared" si="104"/>
        <v>20</v>
      </c>
      <c r="BG64" s="3">
        <f t="shared" si="104"/>
        <v>20</v>
      </c>
      <c r="BH64" s="3">
        <f t="shared" si="104"/>
        <v>20</v>
      </c>
      <c r="BI64" s="3">
        <f t="shared" si="104"/>
        <v>22.5</v>
      </c>
      <c r="BJ64" s="3">
        <f t="shared" si="104"/>
        <v>25</v>
      </c>
      <c r="BK64" s="3">
        <f t="shared" si="104"/>
        <v>25</v>
      </c>
      <c r="BL64" s="3">
        <f t="shared" si="104"/>
        <v>25</v>
      </c>
      <c r="BM64" s="3">
        <f t="shared" si="104"/>
        <v>25</v>
      </c>
      <c r="BN64" s="3">
        <f t="shared" si="104"/>
        <v>25</v>
      </c>
      <c r="BO64" s="3">
        <f t="shared" si="104"/>
        <v>30</v>
      </c>
      <c r="BP64" s="3">
        <f t="shared" si="104"/>
        <v>30</v>
      </c>
      <c r="BQ64" s="3">
        <f t="shared" si="104"/>
        <v>32.5</v>
      </c>
      <c r="BR64" s="3">
        <f t="shared" si="104"/>
        <v>32.5</v>
      </c>
      <c r="BS64" s="3">
        <f t="shared" si="104"/>
        <v>32.5</v>
      </c>
      <c r="BT64" s="3">
        <f t="shared" si="104"/>
        <v>32.5</v>
      </c>
      <c r="BU64" s="3">
        <f t="shared" si="104"/>
        <v>32.5</v>
      </c>
      <c r="BV64" s="3">
        <f t="shared" si="104"/>
        <v>32.5</v>
      </c>
      <c r="BW64" s="3">
        <f t="shared" si="104"/>
        <v>17.5</v>
      </c>
      <c r="BX64" s="3">
        <f t="shared" si="104"/>
        <v>20</v>
      </c>
      <c r="BY64" s="3">
        <f t="shared" si="104"/>
        <v>20</v>
      </c>
      <c r="BZ64" s="3">
        <f t="shared" si="104"/>
        <v>20</v>
      </c>
      <c r="CA64" s="3">
        <f t="shared" si="104"/>
        <v>20</v>
      </c>
      <c r="CB64" s="3">
        <f t="shared" si="104"/>
        <v>22.5</v>
      </c>
      <c r="CC64" s="3">
        <f t="shared" si="104"/>
        <v>25</v>
      </c>
      <c r="CD64" s="3">
        <f t="shared" ref="CD64:CO64" si="105">CD19*CD20</f>
        <v>25</v>
      </c>
      <c r="CE64" s="3">
        <f t="shared" si="105"/>
        <v>25</v>
      </c>
      <c r="CF64" s="3">
        <f t="shared" si="105"/>
        <v>25</v>
      </c>
      <c r="CG64" s="3">
        <f t="shared" si="105"/>
        <v>25</v>
      </c>
      <c r="CH64" s="3">
        <f t="shared" si="105"/>
        <v>30</v>
      </c>
      <c r="CI64" s="3">
        <f t="shared" si="105"/>
        <v>30</v>
      </c>
      <c r="CJ64" s="3">
        <f t="shared" si="105"/>
        <v>32.5</v>
      </c>
      <c r="CK64" s="3">
        <f t="shared" si="105"/>
        <v>32.5</v>
      </c>
      <c r="CL64" s="3">
        <f t="shared" si="105"/>
        <v>32.5</v>
      </c>
      <c r="CM64" s="3">
        <f t="shared" si="105"/>
        <v>32.5</v>
      </c>
      <c r="CN64" s="3">
        <f t="shared" si="105"/>
        <v>32.5</v>
      </c>
      <c r="CO64" s="3">
        <f t="shared" si="105"/>
        <v>32.5</v>
      </c>
    </row>
    <row r="65" spans="1:93" ht="18.75" customHeight="1" x14ac:dyDescent="0.15">
      <c r="A65" s="3">
        <v>60</v>
      </c>
      <c r="B65" s="7">
        <v>60</v>
      </c>
      <c r="C65" s="7">
        <v>100</v>
      </c>
      <c r="D65" s="7">
        <v>0</v>
      </c>
      <c r="E65" s="8">
        <v>-1.2750802007922613</v>
      </c>
      <c r="F65" s="8">
        <v>8.4324876149865684</v>
      </c>
      <c r="G65" s="7">
        <v>-420</v>
      </c>
      <c r="H65" s="7"/>
      <c r="I65" s="3">
        <f t="shared" si="0"/>
        <v>535.53368433274977</v>
      </c>
      <c r="O65" s="14" t="s">
        <v>85</v>
      </c>
      <c r="P65" s="15"/>
      <c r="Q65" s="16" t="s">
        <v>86</v>
      </c>
      <c r="R65" s="3">
        <f t="shared" ref="R65:AW65" si="106">R20/R19</f>
        <v>1.4285714285714286</v>
      </c>
      <c r="S65" s="3">
        <f t="shared" si="106"/>
        <v>1.25</v>
      </c>
      <c r="T65" s="3">
        <f t="shared" si="106"/>
        <v>1.25</v>
      </c>
      <c r="U65" s="3">
        <f t="shared" si="106"/>
        <v>1.25</v>
      </c>
      <c r="V65" s="3">
        <f t="shared" si="106"/>
        <v>1.25</v>
      </c>
      <c r="W65" s="3">
        <f t="shared" si="106"/>
        <v>1.1111111111111112</v>
      </c>
      <c r="X65" s="3">
        <f t="shared" si="106"/>
        <v>1</v>
      </c>
      <c r="Y65" s="3">
        <f t="shared" si="106"/>
        <v>1</v>
      </c>
      <c r="Z65" s="3">
        <f t="shared" si="106"/>
        <v>1</v>
      </c>
      <c r="AA65" s="3">
        <f t="shared" si="106"/>
        <v>1</v>
      </c>
      <c r="AB65" s="3">
        <f t="shared" si="106"/>
        <v>1</v>
      </c>
      <c r="AC65" s="3">
        <f t="shared" si="106"/>
        <v>0.83333333333333337</v>
      </c>
      <c r="AD65" s="3">
        <f t="shared" si="106"/>
        <v>0.83333333333333337</v>
      </c>
      <c r="AE65" s="3">
        <f t="shared" si="106"/>
        <v>0.76923076923076927</v>
      </c>
      <c r="AF65" s="3">
        <f t="shared" si="106"/>
        <v>0.76923076923076927</v>
      </c>
      <c r="AG65" s="3">
        <f t="shared" si="106"/>
        <v>0.76923076923076927</v>
      </c>
      <c r="AH65" s="3">
        <f t="shared" si="106"/>
        <v>0.76923076923076927</v>
      </c>
      <c r="AI65" s="3">
        <f t="shared" si="106"/>
        <v>0.76923076923076927</v>
      </c>
      <c r="AJ65" s="3">
        <f t="shared" si="106"/>
        <v>0.76923076923076927</v>
      </c>
      <c r="AK65" s="3">
        <f t="shared" si="106"/>
        <v>1.4285714285714286</v>
      </c>
      <c r="AL65" s="3">
        <f t="shared" si="106"/>
        <v>1.25</v>
      </c>
      <c r="AM65" s="3">
        <f t="shared" si="106"/>
        <v>1.25</v>
      </c>
      <c r="AN65" s="3">
        <f t="shared" si="106"/>
        <v>1.25</v>
      </c>
      <c r="AO65" s="3">
        <f t="shared" si="106"/>
        <v>1.25</v>
      </c>
      <c r="AP65" s="3">
        <f t="shared" si="106"/>
        <v>1.1111111111111112</v>
      </c>
      <c r="AQ65" s="3">
        <f t="shared" si="106"/>
        <v>1</v>
      </c>
      <c r="AR65" s="3">
        <f t="shared" si="106"/>
        <v>1</v>
      </c>
      <c r="AS65" s="3">
        <f t="shared" si="106"/>
        <v>1</v>
      </c>
      <c r="AT65" s="3">
        <f t="shared" si="106"/>
        <v>1</v>
      </c>
      <c r="AU65" s="3">
        <f t="shared" si="106"/>
        <v>1</v>
      </c>
      <c r="AV65" s="3">
        <f t="shared" si="106"/>
        <v>0.83333333333333337</v>
      </c>
      <c r="AW65" s="3">
        <f t="shared" si="106"/>
        <v>0.83333333333333337</v>
      </c>
      <c r="AX65" s="3">
        <f t="shared" ref="AX65:CC65" si="107">AX20/AX19</f>
        <v>0.76923076923076927</v>
      </c>
      <c r="AY65" s="3">
        <f t="shared" si="107"/>
        <v>0.76923076923076927</v>
      </c>
      <c r="AZ65" s="3">
        <f t="shared" si="107"/>
        <v>0.76923076923076927</v>
      </c>
      <c r="BA65" s="3">
        <f t="shared" si="107"/>
        <v>0.76923076923076927</v>
      </c>
      <c r="BB65" s="3">
        <f t="shared" si="107"/>
        <v>0.76923076923076927</v>
      </c>
      <c r="BC65" s="3">
        <f t="shared" si="107"/>
        <v>0.76923076923076927</v>
      </c>
      <c r="BD65" s="3">
        <f t="shared" si="107"/>
        <v>1.4285714285714286</v>
      </c>
      <c r="BE65" s="3">
        <f t="shared" si="107"/>
        <v>1.25</v>
      </c>
      <c r="BF65" s="3">
        <f t="shared" si="107"/>
        <v>1.25</v>
      </c>
      <c r="BG65" s="3">
        <f t="shared" si="107"/>
        <v>1.25</v>
      </c>
      <c r="BH65" s="3">
        <f t="shared" si="107"/>
        <v>1.25</v>
      </c>
      <c r="BI65" s="3">
        <f t="shared" si="107"/>
        <v>1.1111111111111112</v>
      </c>
      <c r="BJ65" s="3">
        <f t="shared" si="107"/>
        <v>1</v>
      </c>
      <c r="BK65" s="3">
        <f t="shared" si="107"/>
        <v>1</v>
      </c>
      <c r="BL65" s="3">
        <f t="shared" si="107"/>
        <v>1</v>
      </c>
      <c r="BM65" s="3">
        <f t="shared" si="107"/>
        <v>1</v>
      </c>
      <c r="BN65" s="3">
        <f t="shared" si="107"/>
        <v>1</v>
      </c>
      <c r="BO65" s="3">
        <f t="shared" si="107"/>
        <v>0.83333333333333337</v>
      </c>
      <c r="BP65" s="3">
        <f t="shared" si="107"/>
        <v>0.83333333333333337</v>
      </c>
      <c r="BQ65" s="3">
        <f t="shared" si="107"/>
        <v>0.76923076923076927</v>
      </c>
      <c r="BR65" s="3">
        <f t="shared" si="107"/>
        <v>0.76923076923076927</v>
      </c>
      <c r="BS65" s="3">
        <f t="shared" si="107"/>
        <v>0.76923076923076927</v>
      </c>
      <c r="BT65" s="3">
        <f t="shared" si="107"/>
        <v>0.76923076923076927</v>
      </c>
      <c r="BU65" s="3">
        <f t="shared" si="107"/>
        <v>0.76923076923076927</v>
      </c>
      <c r="BV65" s="3">
        <f t="shared" si="107"/>
        <v>0.76923076923076927</v>
      </c>
      <c r="BW65" s="3">
        <f t="shared" si="107"/>
        <v>1.4285714285714286</v>
      </c>
      <c r="BX65" s="3">
        <f t="shared" si="107"/>
        <v>1.25</v>
      </c>
      <c r="BY65" s="3">
        <f t="shared" si="107"/>
        <v>1.25</v>
      </c>
      <c r="BZ65" s="3">
        <f t="shared" si="107"/>
        <v>1.25</v>
      </c>
      <c r="CA65" s="3">
        <f t="shared" si="107"/>
        <v>1.25</v>
      </c>
      <c r="CB65" s="3">
        <f t="shared" si="107"/>
        <v>1.1111111111111112</v>
      </c>
      <c r="CC65" s="3">
        <f t="shared" si="107"/>
        <v>1</v>
      </c>
      <c r="CD65" s="3">
        <f t="shared" ref="CD65:CO65" si="108">CD20/CD19</f>
        <v>1</v>
      </c>
      <c r="CE65" s="3">
        <f t="shared" si="108"/>
        <v>1</v>
      </c>
      <c r="CF65" s="3">
        <f t="shared" si="108"/>
        <v>1</v>
      </c>
      <c r="CG65" s="3">
        <f t="shared" si="108"/>
        <v>1</v>
      </c>
      <c r="CH65" s="3">
        <f t="shared" si="108"/>
        <v>0.83333333333333337</v>
      </c>
      <c r="CI65" s="3">
        <f t="shared" si="108"/>
        <v>0.83333333333333337</v>
      </c>
      <c r="CJ65" s="3">
        <f t="shared" si="108"/>
        <v>0.76923076923076927</v>
      </c>
      <c r="CK65" s="3">
        <f t="shared" si="108"/>
        <v>0.76923076923076927</v>
      </c>
      <c r="CL65" s="3">
        <f t="shared" si="108"/>
        <v>0.76923076923076927</v>
      </c>
      <c r="CM65" s="3">
        <f t="shared" si="108"/>
        <v>0.76923076923076927</v>
      </c>
      <c r="CN65" s="3">
        <f t="shared" si="108"/>
        <v>0.76923076923076927</v>
      </c>
      <c r="CO65" s="3">
        <f t="shared" si="108"/>
        <v>0.76923076923076927</v>
      </c>
    </row>
    <row r="66" spans="1:93" ht="18.75" customHeight="1" x14ac:dyDescent="0.15">
      <c r="A66" s="3">
        <v>61</v>
      </c>
      <c r="B66" s="7">
        <v>61</v>
      </c>
      <c r="C66" s="7">
        <v>0</v>
      </c>
      <c r="D66" s="7">
        <v>5</v>
      </c>
      <c r="E66" s="7">
        <v>0</v>
      </c>
      <c r="F66" s="8">
        <v>1.9226380845923697E-2</v>
      </c>
      <c r="G66" s="7"/>
      <c r="H66" s="7"/>
      <c r="I66" s="3">
        <f t="shared" si="0"/>
        <v>0</v>
      </c>
      <c r="O66" s="27" t="s">
        <v>87</v>
      </c>
      <c r="P66" s="15"/>
      <c r="Q66" s="16"/>
      <c r="R66" s="3">
        <f t="shared" ref="R66:AW66" si="109">R9/12/(1-R10^2)</f>
        <v>915.75091575091574</v>
      </c>
      <c r="S66" s="3">
        <f t="shared" si="109"/>
        <v>915.75091575091574</v>
      </c>
      <c r="T66" s="3">
        <f t="shared" si="109"/>
        <v>915.75091575091574</v>
      </c>
      <c r="U66" s="3">
        <f t="shared" si="109"/>
        <v>915.75091575091574</v>
      </c>
      <c r="V66" s="3">
        <f t="shared" si="109"/>
        <v>915.75091575091574</v>
      </c>
      <c r="W66" s="3">
        <f t="shared" si="109"/>
        <v>915.75091575091574</v>
      </c>
      <c r="X66" s="3">
        <f t="shared" si="109"/>
        <v>915.75091575091574</v>
      </c>
      <c r="Y66" s="3">
        <f t="shared" si="109"/>
        <v>915.75091575091574</v>
      </c>
      <c r="Z66" s="3">
        <f t="shared" si="109"/>
        <v>915.75091575091574</v>
      </c>
      <c r="AA66" s="3">
        <f t="shared" si="109"/>
        <v>915.75091575091574</v>
      </c>
      <c r="AB66" s="3">
        <f t="shared" si="109"/>
        <v>915.75091575091574</v>
      </c>
      <c r="AC66" s="3">
        <f t="shared" si="109"/>
        <v>915.75091575091574</v>
      </c>
      <c r="AD66" s="3">
        <f t="shared" si="109"/>
        <v>915.75091575091574</v>
      </c>
      <c r="AE66" s="3">
        <f t="shared" si="109"/>
        <v>915.75091575091574</v>
      </c>
      <c r="AF66" s="3">
        <f t="shared" si="109"/>
        <v>915.75091575091574</v>
      </c>
      <c r="AG66" s="3">
        <f t="shared" si="109"/>
        <v>915.75091575091574</v>
      </c>
      <c r="AH66" s="3">
        <f t="shared" si="109"/>
        <v>915.75091575091574</v>
      </c>
      <c r="AI66" s="3">
        <f t="shared" si="109"/>
        <v>915.75091575091574</v>
      </c>
      <c r="AJ66" s="3">
        <f t="shared" si="109"/>
        <v>915.75091575091574</v>
      </c>
      <c r="AK66" s="3">
        <f t="shared" si="109"/>
        <v>915.75091575091574</v>
      </c>
      <c r="AL66" s="3">
        <f t="shared" si="109"/>
        <v>915.75091575091574</v>
      </c>
      <c r="AM66" s="3">
        <f t="shared" si="109"/>
        <v>915.75091575091574</v>
      </c>
      <c r="AN66" s="3">
        <f t="shared" si="109"/>
        <v>915.75091575091574</v>
      </c>
      <c r="AO66" s="3">
        <f t="shared" si="109"/>
        <v>915.75091575091574</v>
      </c>
      <c r="AP66" s="3">
        <f t="shared" si="109"/>
        <v>915.75091575091574</v>
      </c>
      <c r="AQ66" s="3">
        <f t="shared" si="109"/>
        <v>915.75091575091574</v>
      </c>
      <c r="AR66" s="3">
        <f t="shared" si="109"/>
        <v>915.75091575091574</v>
      </c>
      <c r="AS66" s="3">
        <f t="shared" si="109"/>
        <v>915.75091575091574</v>
      </c>
      <c r="AT66" s="3">
        <f t="shared" si="109"/>
        <v>915.75091575091574</v>
      </c>
      <c r="AU66" s="3">
        <f t="shared" si="109"/>
        <v>915.75091575091574</v>
      </c>
      <c r="AV66" s="3">
        <f t="shared" si="109"/>
        <v>915.75091575091574</v>
      </c>
      <c r="AW66" s="3">
        <f t="shared" si="109"/>
        <v>915.75091575091574</v>
      </c>
      <c r="AX66" s="3">
        <f t="shared" ref="AX66:CC66" si="110">AX9/12/(1-AX10^2)</f>
        <v>915.75091575091574</v>
      </c>
      <c r="AY66" s="3">
        <f t="shared" si="110"/>
        <v>915.75091575091574</v>
      </c>
      <c r="AZ66" s="3">
        <f t="shared" si="110"/>
        <v>915.75091575091574</v>
      </c>
      <c r="BA66" s="3">
        <f t="shared" si="110"/>
        <v>915.75091575091574</v>
      </c>
      <c r="BB66" s="3">
        <f t="shared" si="110"/>
        <v>915.75091575091574</v>
      </c>
      <c r="BC66" s="3">
        <f t="shared" si="110"/>
        <v>915.75091575091574</v>
      </c>
      <c r="BD66" s="3">
        <f t="shared" si="110"/>
        <v>915.75091575091574</v>
      </c>
      <c r="BE66" s="3">
        <f t="shared" si="110"/>
        <v>915.75091575091574</v>
      </c>
      <c r="BF66" s="3">
        <f t="shared" si="110"/>
        <v>915.75091575091574</v>
      </c>
      <c r="BG66" s="3">
        <f t="shared" si="110"/>
        <v>915.75091575091574</v>
      </c>
      <c r="BH66" s="3">
        <f t="shared" si="110"/>
        <v>915.75091575091574</v>
      </c>
      <c r="BI66" s="3">
        <f t="shared" si="110"/>
        <v>915.75091575091574</v>
      </c>
      <c r="BJ66" s="3">
        <f t="shared" si="110"/>
        <v>915.75091575091574</v>
      </c>
      <c r="BK66" s="3">
        <f t="shared" si="110"/>
        <v>915.75091575091574</v>
      </c>
      <c r="BL66" s="3">
        <f t="shared" si="110"/>
        <v>915.75091575091574</v>
      </c>
      <c r="BM66" s="3">
        <f t="shared" si="110"/>
        <v>915.75091575091574</v>
      </c>
      <c r="BN66" s="3">
        <f t="shared" si="110"/>
        <v>915.75091575091574</v>
      </c>
      <c r="BO66" s="3">
        <f t="shared" si="110"/>
        <v>915.75091575091574</v>
      </c>
      <c r="BP66" s="3">
        <f t="shared" si="110"/>
        <v>915.75091575091574</v>
      </c>
      <c r="BQ66" s="3">
        <f t="shared" si="110"/>
        <v>915.75091575091574</v>
      </c>
      <c r="BR66" s="3">
        <f t="shared" si="110"/>
        <v>915.75091575091574</v>
      </c>
      <c r="BS66" s="3">
        <f t="shared" si="110"/>
        <v>915.75091575091574</v>
      </c>
      <c r="BT66" s="3">
        <f t="shared" si="110"/>
        <v>915.75091575091574</v>
      </c>
      <c r="BU66" s="3">
        <f t="shared" si="110"/>
        <v>915.75091575091574</v>
      </c>
      <c r="BV66" s="3">
        <f t="shared" si="110"/>
        <v>915.75091575091574</v>
      </c>
      <c r="BW66" s="3">
        <f t="shared" si="110"/>
        <v>915.75091575091574</v>
      </c>
      <c r="BX66" s="3">
        <f t="shared" si="110"/>
        <v>915.75091575091574</v>
      </c>
      <c r="BY66" s="3">
        <f t="shared" si="110"/>
        <v>915.75091575091574</v>
      </c>
      <c r="BZ66" s="3">
        <f t="shared" si="110"/>
        <v>915.75091575091574</v>
      </c>
      <c r="CA66" s="3">
        <f t="shared" si="110"/>
        <v>915.75091575091574</v>
      </c>
      <c r="CB66" s="3">
        <f t="shared" si="110"/>
        <v>915.75091575091574</v>
      </c>
      <c r="CC66" s="3">
        <f t="shared" si="110"/>
        <v>915.75091575091574</v>
      </c>
      <c r="CD66" s="3">
        <f t="shared" ref="CD66:CO66" si="111">CD9/12/(1-CD10^2)</f>
        <v>915.75091575091574</v>
      </c>
      <c r="CE66" s="3">
        <f t="shared" si="111"/>
        <v>915.75091575091574</v>
      </c>
      <c r="CF66" s="3">
        <f t="shared" si="111"/>
        <v>915.75091575091574</v>
      </c>
      <c r="CG66" s="3">
        <f t="shared" si="111"/>
        <v>915.75091575091574</v>
      </c>
      <c r="CH66" s="3">
        <f t="shared" si="111"/>
        <v>915.75091575091574</v>
      </c>
      <c r="CI66" s="3">
        <f t="shared" si="111"/>
        <v>915.75091575091574</v>
      </c>
      <c r="CJ66" s="3">
        <f t="shared" si="111"/>
        <v>915.75091575091574</v>
      </c>
      <c r="CK66" s="3">
        <f t="shared" si="111"/>
        <v>915.75091575091574</v>
      </c>
      <c r="CL66" s="3">
        <f t="shared" si="111"/>
        <v>915.75091575091574</v>
      </c>
      <c r="CM66" s="3">
        <f t="shared" si="111"/>
        <v>915.75091575091574</v>
      </c>
      <c r="CN66" s="3">
        <f t="shared" si="111"/>
        <v>915.75091575091574</v>
      </c>
      <c r="CO66" s="3">
        <f t="shared" si="111"/>
        <v>915.75091575091574</v>
      </c>
    </row>
    <row r="67" spans="1:93" ht="18.75" customHeight="1" x14ac:dyDescent="0.15">
      <c r="A67" s="3">
        <v>62</v>
      </c>
      <c r="B67" s="7">
        <v>62</v>
      </c>
      <c r="C67" s="7">
        <v>3.5</v>
      </c>
      <c r="D67" s="7">
        <v>5</v>
      </c>
      <c r="E67" s="8">
        <v>-6.5320130781595098E-2</v>
      </c>
      <c r="F67" s="8">
        <v>3.2047216205705456E-2</v>
      </c>
      <c r="G67" s="7"/>
      <c r="H67" s="7"/>
      <c r="I67" s="3">
        <f t="shared" si="0"/>
        <v>0</v>
      </c>
      <c r="O67" s="28" t="s">
        <v>88</v>
      </c>
      <c r="P67" s="15"/>
      <c r="Q67" s="16" t="s">
        <v>89</v>
      </c>
      <c r="R67" s="3">
        <f t="shared" ref="R67:AW67" si="112">R10</f>
        <v>0.3</v>
      </c>
      <c r="S67" s="3">
        <f t="shared" si="112"/>
        <v>0.3</v>
      </c>
      <c r="T67" s="3">
        <f t="shared" si="112"/>
        <v>0.3</v>
      </c>
      <c r="U67" s="3">
        <f t="shared" si="112"/>
        <v>0.3</v>
      </c>
      <c r="V67" s="3">
        <f t="shared" si="112"/>
        <v>0.3</v>
      </c>
      <c r="W67" s="3">
        <f t="shared" si="112"/>
        <v>0.3</v>
      </c>
      <c r="X67" s="3">
        <f t="shared" si="112"/>
        <v>0.3</v>
      </c>
      <c r="Y67" s="3">
        <f t="shared" si="112"/>
        <v>0.3</v>
      </c>
      <c r="Z67" s="3">
        <f t="shared" si="112"/>
        <v>0.3</v>
      </c>
      <c r="AA67" s="3">
        <f t="shared" si="112"/>
        <v>0.3</v>
      </c>
      <c r="AB67" s="3">
        <f t="shared" si="112"/>
        <v>0.3</v>
      </c>
      <c r="AC67" s="3">
        <f t="shared" si="112"/>
        <v>0.3</v>
      </c>
      <c r="AD67" s="3">
        <f t="shared" si="112"/>
        <v>0.3</v>
      </c>
      <c r="AE67" s="3">
        <f t="shared" si="112"/>
        <v>0.3</v>
      </c>
      <c r="AF67" s="3">
        <f t="shared" si="112"/>
        <v>0.3</v>
      </c>
      <c r="AG67" s="3">
        <f t="shared" si="112"/>
        <v>0.3</v>
      </c>
      <c r="AH67" s="3">
        <f t="shared" si="112"/>
        <v>0.3</v>
      </c>
      <c r="AI67" s="3">
        <f t="shared" si="112"/>
        <v>0.3</v>
      </c>
      <c r="AJ67" s="3">
        <f t="shared" si="112"/>
        <v>0.3</v>
      </c>
      <c r="AK67" s="3">
        <f t="shared" si="112"/>
        <v>0.3</v>
      </c>
      <c r="AL67" s="3">
        <f t="shared" si="112"/>
        <v>0.3</v>
      </c>
      <c r="AM67" s="3">
        <f t="shared" si="112"/>
        <v>0.3</v>
      </c>
      <c r="AN67" s="3">
        <f t="shared" si="112"/>
        <v>0.3</v>
      </c>
      <c r="AO67" s="3">
        <f t="shared" si="112"/>
        <v>0.3</v>
      </c>
      <c r="AP67" s="3">
        <f t="shared" si="112"/>
        <v>0.3</v>
      </c>
      <c r="AQ67" s="3">
        <f t="shared" si="112"/>
        <v>0.3</v>
      </c>
      <c r="AR67" s="3">
        <f t="shared" si="112"/>
        <v>0.3</v>
      </c>
      <c r="AS67" s="3">
        <f t="shared" si="112"/>
        <v>0.3</v>
      </c>
      <c r="AT67" s="3">
        <f t="shared" si="112"/>
        <v>0.3</v>
      </c>
      <c r="AU67" s="3">
        <f t="shared" si="112"/>
        <v>0.3</v>
      </c>
      <c r="AV67" s="3">
        <f t="shared" si="112"/>
        <v>0.3</v>
      </c>
      <c r="AW67" s="3">
        <f t="shared" si="112"/>
        <v>0.3</v>
      </c>
      <c r="AX67" s="3">
        <f t="shared" ref="AX67:CC67" si="113">AX10</f>
        <v>0.3</v>
      </c>
      <c r="AY67" s="3">
        <f t="shared" si="113"/>
        <v>0.3</v>
      </c>
      <c r="AZ67" s="3">
        <f t="shared" si="113"/>
        <v>0.3</v>
      </c>
      <c r="BA67" s="3">
        <f t="shared" si="113"/>
        <v>0.3</v>
      </c>
      <c r="BB67" s="3">
        <f t="shared" si="113"/>
        <v>0.3</v>
      </c>
      <c r="BC67" s="3">
        <f t="shared" si="113"/>
        <v>0.3</v>
      </c>
      <c r="BD67" s="3">
        <f t="shared" si="113"/>
        <v>0.3</v>
      </c>
      <c r="BE67" s="3">
        <f t="shared" si="113"/>
        <v>0.3</v>
      </c>
      <c r="BF67" s="3">
        <f t="shared" si="113"/>
        <v>0.3</v>
      </c>
      <c r="BG67" s="3">
        <f t="shared" si="113"/>
        <v>0.3</v>
      </c>
      <c r="BH67" s="3">
        <f t="shared" si="113"/>
        <v>0.3</v>
      </c>
      <c r="BI67" s="3">
        <f t="shared" si="113"/>
        <v>0.3</v>
      </c>
      <c r="BJ67" s="3">
        <f t="shared" si="113"/>
        <v>0.3</v>
      </c>
      <c r="BK67" s="3">
        <f t="shared" si="113"/>
        <v>0.3</v>
      </c>
      <c r="BL67" s="3">
        <f t="shared" si="113"/>
        <v>0.3</v>
      </c>
      <c r="BM67" s="3">
        <f t="shared" si="113"/>
        <v>0.3</v>
      </c>
      <c r="BN67" s="3">
        <f t="shared" si="113"/>
        <v>0.3</v>
      </c>
      <c r="BO67" s="3">
        <f t="shared" si="113"/>
        <v>0.3</v>
      </c>
      <c r="BP67" s="3">
        <f t="shared" si="113"/>
        <v>0.3</v>
      </c>
      <c r="BQ67" s="3">
        <f t="shared" si="113"/>
        <v>0.3</v>
      </c>
      <c r="BR67" s="3">
        <f t="shared" si="113"/>
        <v>0.3</v>
      </c>
      <c r="BS67" s="3">
        <f t="shared" si="113"/>
        <v>0.3</v>
      </c>
      <c r="BT67" s="3">
        <f t="shared" si="113"/>
        <v>0.3</v>
      </c>
      <c r="BU67" s="3">
        <f t="shared" si="113"/>
        <v>0.3</v>
      </c>
      <c r="BV67" s="3">
        <f t="shared" si="113"/>
        <v>0.3</v>
      </c>
      <c r="BW67" s="3">
        <f t="shared" si="113"/>
        <v>0.3</v>
      </c>
      <c r="BX67" s="3">
        <f t="shared" si="113"/>
        <v>0.3</v>
      </c>
      <c r="BY67" s="3">
        <f t="shared" si="113"/>
        <v>0.3</v>
      </c>
      <c r="BZ67" s="3">
        <f t="shared" si="113"/>
        <v>0.3</v>
      </c>
      <c r="CA67" s="3">
        <f t="shared" si="113"/>
        <v>0.3</v>
      </c>
      <c r="CB67" s="3">
        <f t="shared" si="113"/>
        <v>0.3</v>
      </c>
      <c r="CC67" s="3">
        <f t="shared" si="113"/>
        <v>0.3</v>
      </c>
      <c r="CD67" s="3">
        <f t="shared" ref="CD67:CO67" si="114">CD10</f>
        <v>0.3</v>
      </c>
      <c r="CE67" s="3">
        <f t="shared" si="114"/>
        <v>0.3</v>
      </c>
      <c r="CF67" s="3">
        <f t="shared" si="114"/>
        <v>0.3</v>
      </c>
      <c r="CG67" s="3">
        <f t="shared" si="114"/>
        <v>0.3</v>
      </c>
      <c r="CH67" s="3">
        <f t="shared" si="114"/>
        <v>0.3</v>
      </c>
      <c r="CI67" s="3">
        <f t="shared" si="114"/>
        <v>0.3</v>
      </c>
      <c r="CJ67" s="3">
        <f t="shared" si="114"/>
        <v>0.3</v>
      </c>
      <c r="CK67" s="3">
        <f t="shared" si="114"/>
        <v>0.3</v>
      </c>
      <c r="CL67" s="3">
        <f t="shared" si="114"/>
        <v>0.3</v>
      </c>
      <c r="CM67" s="3">
        <f t="shared" si="114"/>
        <v>0.3</v>
      </c>
      <c r="CN67" s="3">
        <f t="shared" si="114"/>
        <v>0.3</v>
      </c>
      <c r="CO67" s="3">
        <f t="shared" si="114"/>
        <v>0.3</v>
      </c>
    </row>
    <row r="68" spans="1:93" ht="18.75" customHeight="1" x14ac:dyDescent="0.15">
      <c r="A68" s="3">
        <v>63</v>
      </c>
      <c r="B68" s="7">
        <v>63</v>
      </c>
      <c r="C68" s="7">
        <v>7.5</v>
      </c>
      <c r="D68" s="7">
        <v>5</v>
      </c>
      <c r="E68" s="8">
        <v>-0.14013068685697358</v>
      </c>
      <c r="F68" s="8">
        <v>7.7879722261851123E-2</v>
      </c>
      <c r="G68" s="7"/>
      <c r="H68" s="7"/>
      <c r="I68" s="3">
        <f t="shared" si="0"/>
        <v>0</v>
      </c>
      <c r="O68" s="26"/>
      <c r="P68" s="18"/>
      <c r="Q68" s="19"/>
      <c r="R68" s="3">
        <f t="shared" ref="R68:AW68" si="115">R60^2+R62^2+R58*R60-R58*R62-2*R60*R62+R58^2</f>
        <v>2.2497079048964218E-3</v>
      </c>
      <c r="S68" s="3">
        <f t="shared" si="115"/>
        <v>2.8488928792157232E-3</v>
      </c>
      <c r="T68" s="3">
        <f t="shared" si="115"/>
        <v>2.7673213377577719E-3</v>
      </c>
      <c r="U68" s="3">
        <f t="shared" si="115"/>
        <v>2.6421087565058647E-3</v>
      </c>
      <c r="V68" s="3">
        <f t="shared" si="115"/>
        <v>2.4807007463331001E-3</v>
      </c>
      <c r="W68" s="3">
        <f t="shared" si="115"/>
        <v>2.8171866994683636E-3</v>
      </c>
      <c r="X68" s="3">
        <f t="shared" si="115"/>
        <v>2.992720709148231E-3</v>
      </c>
      <c r="Y68" s="3">
        <f t="shared" si="115"/>
        <v>2.521859454798321E-3</v>
      </c>
      <c r="Z68" s="3">
        <f t="shared" si="115"/>
        <v>2.0267190206942056E-3</v>
      </c>
      <c r="AA68" s="3">
        <f t="shared" si="115"/>
        <v>1.5392311633330416E-3</v>
      </c>
      <c r="AB68" s="3">
        <f t="shared" si="115"/>
        <v>1.0915967771982389E-3</v>
      </c>
      <c r="AC68" s="3">
        <f t="shared" si="115"/>
        <v>8.8541488325105395E-4</v>
      </c>
      <c r="AD68" s="3">
        <f t="shared" si="115"/>
        <v>4.5432778646775239E-4</v>
      </c>
      <c r="AE68" s="3">
        <f t="shared" si="115"/>
        <v>3.1583466231382799E-4</v>
      </c>
      <c r="AF68" s="3">
        <f t="shared" si="115"/>
        <v>5.5567096623627401E-4</v>
      </c>
      <c r="AG68" s="3">
        <f t="shared" si="115"/>
        <v>1.3156018481987992E-3</v>
      </c>
      <c r="AH68" s="3">
        <f t="shared" si="115"/>
        <v>2.6596582128638269E-3</v>
      </c>
      <c r="AI68" s="3">
        <f t="shared" si="115"/>
        <v>4.6453833006608871E-3</v>
      </c>
      <c r="AJ68" s="3">
        <f t="shared" si="115"/>
        <v>7.0965606729465874E-3</v>
      </c>
      <c r="AK68" s="3">
        <f t="shared" si="115"/>
        <v>6.9637578065242828E-4</v>
      </c>
      <c r="AL68" s="3">
        <f t="shared" si="115"/>
        <v>9.1100292408145367E-4</v>
      </c>
      <c r="AM68" s="3">
        <f t="shared" si="115"/>
        <v>9.1776887805533256E-4</v>
      </c>
      <c r="AN68" s="3">
        <f t="shared" si="115"/>
        <v>9.2751229107495929E-4</v>
      </c>
      <c r="AO68" s="3">
        <f t="shared" si="115"/>
        <v>9.4218174613826386E-4</v>
      </c>
      <c r="AP68" s="3">
        <f t="shared" si="115"/>
        <v>1.2172475933689615E-3</v>
      </c>
      <c r="AQ68" s="3">
        <f t="shared" si="115"/>
        <v>1.5477168674050523E-3</v>
      </c>
      <c r="AR68" s="3">
        <f t="shared" si="115"/>
        <v>1.6105846520443996E-3</v>
      </c>
      <c r="AS68" s="3">
        <f t="shared" si="115"/>
        <v>1.6874996851932585E-3</v>
      </c>
      <c r="AT68" s="3">
        <f t="shared" si="115"/>
        <v>1.7848660391040425E-3</v>
      </c>
      <c r="AU68" s="3">
        <f t="shared" si="115"/>
        <v>1.9122006571032119E-3</v>
      </c>
      <c r="AV68" s="3">
        <f t="shared" si="115"/>
        <v>2.9874400227150456E-3</v>
      </c>
      <c r="AW68" s="3">
        <f t="shared" si="115"/>
        <v>3.3166535438964718E-3</v>
      </c>
      <c r="AX68" s="3">
        <f t="shared" ref="AX68:CC68" si="116">AX60^2+AX62^2+AX58*AX60-AX58*AX62-2*AX60*AX62+AX58^2</f>
        <v>4.3580938418930478E-3</v>
      </c>
      <c r="AY68" s="3">
        <f t="shared" si="116"/>
        <v>4.9388064046420885E-3</v>
      </c>
      <c r="AZ68" s="3">
        <f t="shared" si="116"/>
        <v>5.6136378849346328E-3</v>
      </c>
      <c r="BA68" s="3">
        <f t="shared" si="116"/>
        <v>6.3906546669478172E-3</v>
      </c>
      <c r="BB68" s="3">
        <f t="shared" si="116"/>
        <v>7.3350705592541542E-3</v>
      </c>
      <c r="BC68" s="3">
        <f t="shared" si="116"/>
        <v>8.242179229515683E-3</v>
      </c>
      <c r="BD68" s="3">
        <f t="shared" si="116"/>
        <v>7.0162074527914068E-3</v>
      </c>
      <c r="BE68" s="3">
        <f t="shared" si="116"/>
        <v>9.149158935697543E-3</v>
      </c>
      <c r="BF68" s="3">
        <f t="shared" si="116"/>
        <v>9.0818861374969036E-3</v>
      </c>
      <c r="BG68" s="3">
        <f t="shared" si="116"/>
        <v>8.9879884208639155E-3</v>
      </c>
      <c r="BH68" s="3">
        <f t="shared" si="116"/>
        <v>8.8576643344384625E-3</v>
      </c>
      <c r="BI68" s="3">
        <f t="shared" si="116"/>
        <v>1.1009139134829234E-2</v>
      </c>
      <c r="BJ68" s="3">
        <f t="shared" si="116"/>
        <v>1.3260991571274122E-2</v>
      </c>
      <c r="BK68" s="3">
        <f t="shared" si="116"/>
        <v>1.2849400955300077E-2</v>
      </c>
      <c r="BL68" s="3">
        <f t="shared" si="116"/>
        <v>1.2404846587266719E-2</v>
      </c>
      <c r="BM68" s="3">
        <f t="shared" si="116"/>
        <v>1.191323906703989E-2</v>
      </c>
      <c r="BN68" s="3">
        <f t="shared" si="116"/>
        <v>1.1357668965039293E-2</v>
      </c>
      <c r="BO68" s="3">
        <f t="shared" si="116"/>
        <v>1.5472251759431678E-2</v>
      </c>
      <c r="BP68" s="3">
        <f t="shared" si="116"/>
        <v>1.4414615590989126E-2</v>
      </c>
      <c r="BQ68" s="3">
        <f t="shared" si="116"/>
        <v>1.5648929519822333E-2</v>
      </c>
      <c r="BR68" s="3">
        <f t="shared" si="116"/>
        <v>1.4314540822798578E-2</v>
      </c>
      <c r="BS68" s="3">
        <f t="shared" si="116"/>
        <v>1.300501682215305E-2</v>
      </c>
      <c r="BT68" s="3">
        <f t="shared" si="116"/>
        <v>1.1726695276643714E-2</v>
      </c>
      <c r="BU68" s="3">
        <f t="shared" si="116"/>
        <v>1.0414071705850849E-2</v>
      </c>
      <c r="BV68" s="3">
        <f t="shared" si="116"/>
        <v>9.3587245655764352E-3</v>
      </c>
      <c r="BW68" s="3">
        <f t="shared" si="116"/>
        <v>2.1446241061182987E-2</v>
      </c>
      <c r="BX68" s="3">
        <f t="shared" si="116"/>
        <v>2.7741142402280667E-2</v>
      </c>
      <c r="BY68" s="3">
        <f t="shared" si="116"/>
        <v>2.7471502862102079E-2</v>
      </c>
      <c r="BZ68" s="3">
        <f t="shared" si="116"/>
        <v>2.7057663067199374E-2</v>
      </c>
      <c r="CA68" s="3">
        <f t="shared" si="116"/>
        <v>2.6509457021784477E-2</v>
      </c>
      <c r="CB68" s="3">
        <f t="shared" si="116"/>
        <v>3.2448404554482745E-2</v>
      </c>
      <c r="CC68" s="3">
        <f t="shared" si="116"/>
        <v>3.8316968856177934E-2</v>
      </c>
      <c r="CD68" s="3">
        <f t="shared" ref="CD68:CO68" si="117">CD60^2+CD62^2+CD58*CD60-CD58*CD62-2*CD60*CD62+CD58^2</f>
        <v>3.6489100305357215E-2</v>
      </c>
      <c r="CE68" s="3">
        <f t="shared" si="117"/>
        <v>3.4425320356981634E-2</v>
      </c>
      <c r="CF68" s="3">
        <f t="shared" si="117"/>
        <v>3.2170007438937928E-2</v>
      </c>
      <c r="CG68" s="3">
        <f t="shared" si="117"/>
        <v>2.9764453459988491E-2</v>
      </c>
      <c r="CH68" s="3">
        <f t="shared" si="117"/>
        <v>3.8390406287813657E-2</v>
      </c>
      <c r="CI68" s="3">
        <f t="shared" si="117"/>
        <v>3.3999744431093611E-2</v>
      </c>
      <c r="CJ68" s="3">
        <f t="shared" si="117"/>
        <v>3.4281402135913616E-2</v>
      </c>
      <c r="CK68" s="3">
        <f t="shared" si="117"/>
        <v>2.8817764166252646E-2</v>
      </c>
      <c r="CL68" s="3">
        <f t="shared" si="117"/>
        <v>2.3590737914414434E-2</v>
      </c>
      <c r="CM68" s="3">
        <f t="shared" si="117"/>
        <v>1.8727587644223172E-2</v>
      </c>
      <c r="CN68" s="3">
        <f t="shared" si="117"/>
        <v>1.4317967411732746E-2</v>
      </c>
      <c r="CO68" s="3">
        <f t="shared" si="117"/>
        <v>1.067237885756921E-2</v>
      </c>
    </row>
    <row r="69" spans="1:93" ht="18.75" customHeight="1" x14ac:dyDescent="0.15">
      <c r="A69" s="3">
        <v>64</v>
      </c>
      <c r="B69" s="7">
        <v>64</v>
      </c>
      <c r="C69" s="7">
        <v>11.5</v>
      </c>
      <c r="D69" s="7">
        <v>5</v>
      </c>
      <c r="E69" s="8">
        <v>-0.21509451001804195</v>
      </c>
      <c r="F69" s="8">
        <v>0.15670100167602011</v>
      </c>
      <c r="G69" s="7"/>
      <c r="H69" s="7"/>
      <c r="I69" s="3">
        <f t="shared" si="0"/>
        <v>0</v>
      </c>
      <c r="O69" s="20"/>
      <c r="P69" s="21"/>
      <c r="Q69" s="22"/>
      <c r="R69" s="3">
        <f t="shared" ref="R69:AW69" si="118">-R58*R59+R58*R61+R58*R63-R60*R59+R60*R61+R60*R63+R62*R59-R62*R61-R62*R63</f>
        <v>-1.1226531037474353E-3</v>
      </c>
      <c r="S69" s="3">
        <f t="shared" si="118"/>
        <v>-1.2524320546017931E-3</v>
      </c>
      <c r="T69" s="3">
        <f t="shared" si="118"/>
        <v>-1.2101303706198551E-3</v>
      </c>
      <c r="U69" s="3">
        <f t="shared" si="118"/>
        <v>-1.1479429452476632E-3</v>
      </c>
      <c r="V69" s="3">
        <f t="shared" si="118"/>
        <v>-1.0656634986599682E-3</v>
      </c>
      <c r="W69" s="3">
        <f t="shared" si="118"/>
        <v>-1.0692407804356468E-3</v>
      </c>
      <c r="X69" s="3">
        <f t="shared" si="118"/>
        <v>-1.0126898252253126E-3</v>
      </c>
      <c r="Y69" s="3">
        <f t="shared" si="118"/>
        <v>-8.3046799901751985E-4</v>
      </c>
      <c r="Z69" s="3">
        <f t="shared" si="118"/>
        <v>-6.4379331538131116E-4</v>
      </c>
      <c r="AA69" s="3">
        <f t="shared" si="118"/>
        <v>-4.6213759074250661E-4</v>
      </c>
      <c r="AB69" s="3">
        <f t="shared" si="118"/>
        <v>-2.9231261785962357E-4</v>
      </c>
      <c r="AC69" s="3">
        <f t="shared" si="118"/>
        <v>-1.6015421696961412E-4</v>
      </c>
      <c r="AD69" s="3">
        <f t="shared" si="118"/>
        <v>-3.5487167695864947E-5</v>
      </c>
      <c r="AE69" s="3">
        <f t="shared" si="118"/>
        <v>-2.9058326718416914E-6</v>
      </c>
      <c r="AF69" s="3">
        <f t="shared" si="118"/>
        <v>-1.0321239578282006E-4</v>
      </c>
      <c r="AG69" s="3">
        <f t="shared" si="118"/>
        <v>-3.6197576925967679E-4</v>
      </c>
      <c r="AH69" s="3">
        <f t="shared" si="118"/>
        <v>-7.963955506872138E-4</v>
      </c>
      <c r="AI69" s="3">
        <f t="shared" si="118"/>
        <v>-1.4479194945598705E-3</v>
      </c>
      <c r="AJ69" s="3">
        <f t="shared" si="118"/>
        <v>-1.9689063003120511E-3</v>
      </c>
      <c r="AK69" s="3">
        <f t="shared" si="118"/>
        <v>-1.7619113258589644E-4</v>
      </c>
      <c r="AL69" s="3">
        <f t="shared" si="118"/>
        <v>-2.0155499589001594E-4</v>
      </c>
      <c r="AM69" s="3">
        <f t="shared" si="118"/>
        <v>-2.0845266183137099E-4</v>
      </c>
      <c r="AN69" s="3">
        <f t="shared" si="118"/>
        <v>-2.201886675301032E-4</v>
      </c>
      <c r="AO69" s="3">
        <f t="shared" si="118"/>
        <v>-2.3565540651591179E-4</v>
      </c>
      <c r="AP69" s="3">
        <f t="shared" si="118"/>
        <v>-2.8517675026201348E-4</v>
      </c>
      <c r="AQ69" s="3">
        <f t="shared" si="118"/>
        <v>-3.4832512483164309E-4</v>
      </c>
      <c r="AR69" s="3">
        <f t="shared" si="118"/>
        <v>-3.9286244395728208E-4</v>
      </c>
      <c r="AS69" s="3">
        <f t="shared" si="118"/>
        <v>-4.4506835694665373E-4</v>
      </c>
      <c r="AT69" s="3">
        <f t="shared" si="118"/>
        <v>-5.0837231643040628E-4</v>
      </c>
      <c r="AU69" s="3">
        <f t="shared" si="118"/>
        <v>-5.83559113421072E-4</v>
      </c>
      <c r="AV69" s="3">
        <f t="shared" si="118"/>
        <v>-8.0778859578502812E-4</v>
      </c>
      <c r="AW69" s="3">
        <f t="shared" si="118"/>
        <v>-9.532173206999692E-4</v>
      </c>
      <c r="AX69" s="3">
        <f t="shared" ref="AX69:CC69" si="119">-AX58*AX59+AX58*AX61+AX58*AX63-AX60*AX59+AX60*AX61+AX60*AX63+AX62*AX59-AX62*AX61-AX62*AX63</f>
        <v>-1.2154747683306116E-3</v>
      </c>
      <c r="AY69" s="3">
        <f t="shared" si="119"/>
        <v>-1.4305256700819626E-3</v>
      </c>
      <c r="AZ69" s="3">
        <f t="shared" si="119"/>
        <v>-1.6707732495857299E-3</v>
      </c>
      <c r="BA69" s="3">
        <f t="shared" si="119"/>
        <v>-1.9390161717082707E-3</v>
      </c>
      <c r="BB69" s="3">
        <f t="shared" si="119"/>
        <v>-2.2725544406309202E-3</v>
      </c>
      <c r="BC69" s="3">
        <f t="shared" si="119"/>
        <v>-2.346328725825807E-3</v>
      </c>
      <c r="BD69" s="3">
        <f t="shared" si="119"/>
        <v>-3.6293428030754731E-3</v>
      </c>
      <c r="BE69" s="3">
        <f t="shared" si="119"/>
        <v>-4.1469119368789829E-3</v>
      </c>
      <c r="BF69" s="3">
        <f t="shared" si="119"/>
        <v>-4.1235563079980208E-3</v>
      </c>
      <c r="BG69" s="3">
        <f t="shared" si="119"/>
        <v>-4.0822745253781371E-3</v>
      </c>
      <c r="BH69" s="3">
        <f t="shared" si="119"/>
        <v>-4.0310492019049035E-3</v>
      </c>
      <c r="BI69" s="3">
        <f t="shared" si="119"/>
        <v>-4.4709884709729277E-3</v>
      </c>
      <c r="BJ69" s="3">
        <f t="shared" si="119"/>
        <v>-4.8714300506888207E-3</v>
      </c>
      <c r="BK69" s="3">
        <f t="shared" si="119"/>
        <v>-4.7423708955654812E-3</v>
      </c>
      <c r="BL69" s="3">
        <f t="shared" si="119"/>
        <v>-4.5987524764605995E-3</v>
      </c>
      <c r="BM69" s="3">
        <f t="shared" si="119"/>
        <v>-4.436410342548546E-3</v>
      </c>
      <c r="BN69" s="3">
        <f t="shared" si="119"/>
        <v>-4.2602413194630234E-3</v>
      </c>
      <c r="BO69" s="3">
        <f t="shared" si="119"/>
        <v>-4.8761173844490864E-3</v>
      </c>
      <c r="BP69" s="3">
        <f t="shared" si="119"/>
        <v>-4.5879640203366464E-3</v>
      </c>
      <c r="BQ69" s="3">
        <f t="shared" si="119"/>
        <v>-4.6366006693258086E-3</v>
      </c>
      <c r="BR69" s="3">
        <f t="shared" si="119"/>
        <v>-4.283158643805152E-3</v>
      </c>
      <c r="BS69" s="3">
        <f t="shared" si="119"/>
        <v>-3.9245501654464479E-3</v>
      </c>
      <c r="BT69" s="3">
        <f t="shared" si="119"/>
        <v>-3.5604583212487644E-3</v>
      </c>
      <c r="BU69" s="3">
        <f t="shared" si="119"/>
        <v>-3.1530439015006106E-3</v>
      </c>
      <c r="BV69" s="3">
        <f t="shared" si="119"/>
        <v>-3.0911960442688846E-3</v>
      </c>
      <c r="BW69" s="3">
        <f t="shared" si="119"/>
        <v>-1.1870969250401759E-2</v>
      </c>
      <c r="BX69" s="3">
        <f t="shared" si="119"/>
        <v>-1.3464361190425584E-2</v>
      </c>
      <c r="BY69" s="3">
        <f t="shared" si="119"/>
        <v>-1.3329543150545825E-2</v>
      </c>
      <c r="BZ69" s="3">
        <f t="shared" si="119"/>
        <v>-1.3126354450591592E-2</v>
      </c>
      <c r="CA69" s="3">
        <f t="shared" si="119"/>
        <v>-1.2852383766872696E-2</v>
      </c>
      <c r="CB69" s="3">
        <f t="shared" si="119"/>
        <v>-1.4006190021721321E-2</v>
      </c>
      <c r="CC69" s="3">
        <f t="shared" si="119"/>
        <v>-1.4919975257623189E-2</v>
      </c>
      <c r="CD69" s="3">
        <f t="shared" ref="CD69:CO69" si="120">-CD58*CD59+CD58*CD61+CD58*CD63-CD60*CD59+CD60*CD61+CD60*CD63+CD62*CD59-CD62*CD61-CD62*CD63</f>
        <v>-1.421193761748287E-2</v>
      </c>
      <c r="CE69" s="3">
        <f t="shared" si="120"/>
        <v>-1.3418771301294799E-2</v>
      </c>
      <c r="CF69" s="3">
        <f t="shared" si="120"/>
        <v>-1.2552622289775129E-2</v>
      </c>
      <c r="CG69" s="3">
        <f t="shared" si="120"/>
        <v>-1.1604356072792138E-2</v>
      </c>
      <c r="CH69" s="3">
        <f t="shared" si="120"/>
        <v>-1.2544905781088064E-2</v>
      </c>
      <c r="CI69" s="3">
        <f t="shared" si="120"/>
        <v>-1.111390710302523E-2</v>
      </c>
      <c r="CJ69" s="3">
        <f t="shared" si="120"/>
        <v>-1.0385162852530478E-2</v>
      </c>
      <c r="CK69" s="3">
        <f t="shared" si="120"/>
        <v>-8.7542833698257133E-3</v>
      </c>
      <c r="CL69" s="3">
        <f t="shared" si="120"/>
        <v>-7.1877181854460206E-3</v>
      </c>
      <c r="CM69" s="3">
        <f t="shared" si="120"/>
        <v>-5.7235308571761808E-3</v>
      </c>
      <c r="CN69" s="3">
        <f t="shared" si="120"/>
        <v>-4.3392815580746277E-3</v>
      </c>
      <c r="CO69" s="3">
        <f t="shared" si="120"/>
        <v>-3.5497122838344373E-3</v>
      </c>
    </row>
    <row r="70" spans="1:93" ht="18.75" customHeight="1" x14ac:dyDescent="0.15">
      <c r="A70" s="3">
        <v>65</v>
      </c>
      <c r="B70" s="7">
        <v>65</v>
      </c>
      <c r="C70" s="7">
        <v>15.5</v>
      </c>
      <c r="D70" s="7">
        <v>5</v>
      </c>
      <c r="E70" s="8">
        <v>-0.29033327900003847</v>
      </c>
      <c r="F70" s="8">
        <v>0.26824184028104808</v>
      </c>
      <c r="G70" s="7"/>
      <c r="H70" s="7"/>
      <c r="I70" s="3">
        <f t="shared" si="0"/>
        <v>0</v>
      </c>
      <c r="O70" s="20"/>
      <c r="P70" s="21"/>
      <c r="Q70" s="22"/>
      <c r="R70" s="3">
        <f t="shared" ref="R70:AW70" si="121">R59^2+R61^2-2*R59*R61-R59*R63+R61*R63+R63^2</f>
        <v>3.7075226942597883E-4</v>
      </c>
      <c r="S70" s="3">
        <f t="shared" si="121"/>
        <v>3.641946120367496E-4</v>
      </c>
      <c r="T70" s="3">
        <f t="shared" si="121"/>
        <v>3.5130239906703837E-4</v>
      </c>
      <c r="U70" s="3">
        <f t="shared" si="121"/>
        <v>3.3277517843728703E-4</v>
      </c>
      <c r="V70" s="3">
        <f t="shared" si="121"/>
        <v>3.0784471373515132E-4</v>
      </c>
      <c r="W70" s="3">
        <f t="shared" si="121"/>
        <v>2.7552236299927088E-4</v>
      </c>
      <c r="X70" s="3">
        <f t="shared" si="121"/>
        <v>2.3624561967486058E-4</v>
      </c>
      <c r="Y70" s="3">
        <f t="shared" si="121"/>
        <v>1.9335975973340278E-4</v>
      </c>
      <c r="Z70" s="3">
        <f t="shared" si="121"/>
        <v>1.4988317208944728E-4</v>
      </c>
      <c r="AA70" s="3">
        <f t="shared" si="121"/>
        <v>1.0771025382904483E-4</v>
      </c>
      <c r="AB70" s="3">
        <f t="shared" si="121"/>
        <v>6.7568976216414049E-5</v>
      </c>
      <c r="AC70" s="3">
        <f t="shared" si="121"/>
        <v>3.2334320912641234E-5</v>
      </c>
      <c r="AD70" s="3">
        <f t="shared" si="121"/>
        <v>7.8975599506199453E-6</v>
      </c>
      <c r="AE70" s="3">
        <f t="shared" si="121"/>
        <v>1.4365030906632477E-6</v>
      </c>
      <c r="AF70" s="3">
        <f t="shared" si="121"/>
        <v>1.8640343068379485E-5</v>
      </c>
      <c r="AG70" s="3">
        <f t="shared" si="121"/>
        <v>6.3532181090807688E-5</v>
      </c>
      <c r="AH70" s="3">
        <f t="shared" si="121"/>
        <v>1.3900967651025984E-4</v>
      </c>
      <c r="AI70" s="3">
        <f t="shared" si="121"/>
        <v>2.5723647480227019E-4</v>
      </c>
      <c r="AJ70" s="3">
        <f t="shared" si="121"/>
        <v>3.0763560372353243E-4</v>
      </c>
      <c r="AK70" s="3">
        <f t="shared" si="121"/>
        <v>4.6941081076111438E-5</v>
      </c>
      <c r="AL70" s="3">
        <f t="shared" si="121"/>
        <v>4.6727483131730248E-5</v>
      </c>
      <c r="AM70" s="3">
        <f t="shared" si="121"/>
        <v>4.8565950424358376E-5</v>
      </c>
      <c r="AN70" s="3">
        <f t="shared" si="121"/>
        <v>5.2110736884318532E-5</v>
      </c>
      <c r="AO70" s="3">
        <f t="shared" si="121"/>
        <v>5.6556980193989714E-5</v>
      </c>
      <c r="AP70" s="3">
        <f t="shared" si="121"/>
        <v>6.1341829771561365E-5</v>
      </c>
      <c r="AQ70" s="3">
        <f t="shared" si="121"/>
        <v>6.8194741468111157E-5</v>
      </c>
      <c r="AR70" s="3">
        <f t="shared" si="121"/>
        <v>7.845161095761917E-5</v>
      </c>
      <c r="AS70" s="3">
        <f t="shared" si="121"/>
        <v>9.0667623188701656E-5</v>
      </c>
      <c r="AT70" s="3">
        <f t="shared" si="121"/>
        <v>1.0575039795459378E-4</v>
      </c>
      <c r="AU70" s="3">
        <f t="shared" si="121"/>
        <v>1.2316149780566561E-4</v>
      </c>
      <c r="AV70" s="3">
        <f t="shared" si="121"/>
        <v>1.4376473543201872E-4</v>
      </c>
      <c r="AW70" s="3">
        <f t="shared" si="121"/>
        <v>1.719573722121822E-4</v>
      </c>
      <c r="AX70" s="3">
        <f t="shared" ref="AX70:CC70" si="122">AX59^2+AX61^2-2*AX59*AX61-AX59*AX63+AX61*AX63+AX63^2</f>
        <v>2.0502718973169421E-4</v>
      </c>
      <c r="AY70" s="3">
        <f t="shared" si="122"/>
        <v>2.4351224948416372E-4</v>
      </c>
      <c r="AZ70" s="3">
        <f t="shared" si="122"/>
        <v>2.8648686029988165E-4</v>
      </c>
      <c r="BA70" s="3">
        <f t="shared" si="122"/>
        <v>3.3465941377968967E-4</v>
      </c>
      <c r="BB70" s="3">
        <f t="shared" si="122"/>
        <v>3.9757150231562073E-4</v>
      </c>
      <c r="BC70" s="3">
        <f t="shared" si="122"/>
        <v>3.7656170417815592E-4</v>
      </c>
      <c r="BD70" s="3">
        <f t="shared" si="122"/>
        <v>1.1076056612744042E-3</v>
      </c>
      <c r="BE70" s="3">
        <f t="shared" si="122"/>
        <v>1.1087947599690989E-3</v>
      </c>
      <c r="BF70" s="3">
        <f t="shared" si="122"/>
        <v>1.103888099680744E-3</v>
      </c>
      <c r="BG70" s="3">
        <f t="shared" si="122"/>
        <v>1.092408777608537E-3</v>
      </c>
      <c r="BH70" s="3">
        <f t="shared" si="122"/>
        <v>1.0797349526683116E-3</v>
      </c>
      <c r="BI70" s="3">
        <f t="shared" si="122"/>
        <v>1.0673471463278265E-3</v>
      </c>
      <c r="BJ70" s="3">
        <f t="shared" si="122"/>
        <v>1.0501499484852654E-3</v>
      </c>
      <c r="BK70" s="3">
        <f t="shared" si="122"/>
        <v>1.0249167350046486E-3</v>
      </c>
      <c r="BL70" s="3">
        <f t="shared" si="122"/>
        <v>9.9595458760528568E-4</v>
      </c>
      <c r="BM70" s="3">
        <f t="shared" si="122"/>
        <v>9.6254152089806201E-4</v>
      </c>
      <c r="BN70" s="3">
        <f t="shared" si="122"/>
        <v>9.2811260408262489E-4</v>
      </c>
      <c r="BO70" s="3">
        <f t="shared" si="122"/>
        <v>8.8936599882111765E-4</v>
      </c>
      <c r="BP70" s="3">
        <f t="shared" si="122"/>
        <v>8.4145924627331719E-4</v>
      </c>
      <c r="BQ70" s="3">
        <f t="shared" si="122"/>
        <v>7.8801526197066997E-4</v>
      </c>
      <c r="BR70" s="3">
        <f t="shared" si="122"/>
        <v>7.3162029441784502E-4</v>
      </c>
      <c r="BS70" s="3">
        <f t="shared" si="122"/>
        <v>6.7295946233427903E-4</v>
      </c>
      <c r="BT70" s="3">
        <f t="shared" si="122"/>
        <v>6.117182809426355E-4</v>
      </c>
      <c r="BU70" s="3">
        <f t="shared" si="122"/>
        <v>5.3838583985283035E-4</v>
      </c>
      <c r="BV70" s="3">
        <f t="shared" si="122"/>
        <v>5.7541129267422455E-4</v>
      </c>
      <c r="BW70" s="3">
        <f t="shared" si="122"/>
        <v>3.7565127285123382E-3</v>
      </c>
      <c r="BX70" s="3">
        <f t="shared" si="122"/>
        <v>3.7345414825547983E-3</v>
      </c>
      <c r="BY70" s="3">
        <f t="shared" si="122"/>
        <v>3.6960994705168772E-3</v>
      </c>
      <c r="BZ70" s="3">
        <f t="shared" si="122"/>
        <v>3.6388851140314502E-3</v>
      </c>
      <c r="CA70" s="3">
        <f t="shared" si="122"/>
        <v>3.560605834751538E-3</v>
      </c>
      <c r="CB70" s="3">
        <f t="shared" si="122"/>
        <v>3.4530957091436741E-3</v>
      </c>
      <c r="CC70" s="3">
        <f t="shared" si="122"/>
        <v>3.3164091769530986E-3</v>
      </c>
      <c r="CD70" s="3">
        <f t="shared" ref="CD70:CO70" si="123">CD59^2+CD61^2-2*CD59*CD61-CD59*CD63+CD61*CD63+CD63^2</f>
        <v>3.158996109404716E-3</v>
      </c>
      <c r="CE70" s="3">
        <f t="shared" si="123"/>
        <v>2.9836730883427229E-3</v>
      </c>
      <c r="CF70" s="3">
        <f t="shared" si="123"/>
        <v>2.7924555637269892E-3</v>
      </c>
      <c r="CG70" s="3">
        <f t="shared" si="123"/>
        <v>2.5782186385600882E-3</v>
      </c>
      <c r="CH70" s="3">
        <f t="shared" si="123"/>
        <v>2.3328277921199161E-3</v>
      </c>
      <c r="CI70" s="3">
        <f t="shared" si="123"/>
        <v>2.0659394331404095E-3</v>
      </c>
      <c r="CJ70" s="3">
        <f t="shared" si="123"/>
        <v>1.7865039115578284E-3</v>
      </c>
      <c r="CK70" s="3">
        <f t="shared" si="123"/>
        <v>1.5081114439589466E-3</v>
      </c>
      <c r="CL70" s="3">
        <f t="shared" si="123"/>
        <v>1.239953698792237E-3</v>
      </c>
      <c r="CM70" s="3">
        <f t="shared" si="123"/>
        <v>9.8877941748812671E-4</v>
      </c>
      <c r="CN70" s="3">
        <f t="shared" si="123"/>
        <v>7.4296223344876575E-4</v>
      </c>
      <c r="CO70" s="3">
        <f t="shared" si="123"/>
        <v>6.6461948525430178E-4</v>
      </c>
    </row>
    <row r="71" spans="1:93" ht="18.75" customHeight="1" x14ac:dyDescent="0.15">
      <c r="A71" s="3">
        <v>66</v>
      </c>
      <c r="B71" s="7">
        <v>66</v>
      </c>
      <c r="C71" s="7">
        <v>19.5</v>
      </c>
      <c r="D71" s="7">
        <v>5</v>
      </c>
      <c r="E71" s="8">
        <v>-0.36589822281082024</v>
      </c>
      <c r="F71" s="8">
        <v>0.41211254388980489</v>
      </c>
      <c r="G71" s="7"/>
      <c r="H71" s="7"/>
      <c r="I71" s="3">
        <f t="shared" si="0"/>
        <v>0</v>
      </c>
      <c r="O71" s="20"/>
      <c r="P71" s="21"/>
      <c r="Q71" s="22"/>
      <c r="R71" s="3">
        <f t="shared" ref="R71:AW71" si="124">R58^2+R60^2-2*R58*R60-R58*R62+R60*R62+R62^2</f>
        <v>3.3756913251241773E-4</v>
      </c>
      <c r="S71" s="3">
        <f t="shared" si="124"/>
        <v>4.2720733476582826E-4</v>
      </c>
      <c r="T71" s="3">
        <f t="shared" si="124"/>
        <v>4.2655061196759329E-4</v>
      </c>
      <c r="U71" s="3">
        <f t="shared" si="124"/>
        <v>4.228059391682731E-4</v>
      </c>
      <c r="V71" s="3">
        <f t="shared" si="124"/>
        <v>4.1771969883522991E-4</v>
      </c>
      <c r="W71" s="3">
        <f t="shared" si="124"/>
        <v>5.0045930989625056E-4</v>
      </c>
      <c r="X71" s="3">
        <f t="shared" si="124"/>
        <v>5.7928307740616177E-4</v>
      </c>
      <c r="Y71" s="3">
        <f t="shared" si="124"/>
        <v>5.5833314831032447E-4</v>
      </c>
      <c r="Z71" s="3">
        <f t="shared" si="124"/>
        <v>5.2789351617988571E-4</v>
      </c>
      <c r="AA71" s="3">
        <f t="shared" si="124"/>
        <v>4.9380747935032145E-4</v>
      </c>
      <c r="AB71" s="3">
        <f t="shared" si="124"/>
        <v>4.5637417870057783E-4</v>
      </c>
      <c r="AC71" s="3">
        <f t="shared" si="124"/>
        <v>5.3164897781853883E-4</v>
      </c>
      <c r="AD71" s="3">
        <f t="shared" si="124"/>
        <v>4.7582192150767374E-4</v>
      </c>
      <c r="AE71" s="3">
        <f t="shared" si="124"/>
        <v>4.4912045284082567E-4</v>
      </c>
      <c r="AF71" s="3">
        <f t="shared" si="124"/>
        <v>3.785588611350388E-4</v>
      </c>
      <c r="AG71" s="3">
        <f t="shared" si="124"/>
        <v>3.1455654566542367E-4</v>
      </c>
      <c r="AH71" s="3">
        <f t="shared" si="124"/>
        <v>2.631719705048156E-4</v>
      </c>
      <c r="AI71" s="3">
        <f t="shared" si="124"/>
        <v>2.0693075028743439E-4</v>
      </c>
      <c r="AJ71" s="3">
        <f t="shared" si="124"/>
        <v>2.9853348571996568E-4</v>
      </c>
      <c r="AK71" s="3">
        <f t="shared" si="124"/>
        <v>3.2559637286871555E-4</v>
      </c>
      <c r="AL71" s="3">
        <f t="shared" si="124"/>
        <v>4.3154815205233971E-4</v>
      </c>
      <c r="AM71" s="3">
        <f t="shared" si="124"/>
        <v>4.3976563941940821E-4</v>
      </c>
      <c r="AN71" s="3">
        <f t="shared" si="124"/>
        <v>4.5462624120807854E-4</v>
      </c>
      <c r="AO71" s="3">
        <f t="shared" si="124"/>
        <v>4.7722824420272055E-4</v>
      </c>
      <c r="AP71" s="3">
        <f t="shared" si="124"/>
        <v>6.071664582944096E-4</v>
      </c>
      <c r="AQ71" s="3">
        <f t="shared" si="124"/>
        <v>7.3566468016151177E-4</v>
      </c>
      <c r="AR71" s="3">
        <f t="shared" si="124"/>
        <v>7.5564418260184953E-4</v>
      </c>
      <c r="AS71" s="3">
        <f t="shared" si="124"/>
        <v>7.8602134609014149E-4</v>
      </c>
      <c r="AT71" s="3">
        <f t="shared" si="124"/>
        <v>8.1946014850815048E-4</v>
      </c>
      <c r="AU71" s="3">
        <f t="shared" si="124"/>
        <v>8.6748559042483693E-4</v>
      </c>
      <c r="AV71" s="3">
        <f t="shared" si="124"/>
        <v>1.0353703198840586E-3</v>
      </c>
      <c r="AW71" s="3">
        <f t="shared" si="124"/>
        <v>1.0387927097698227E-3</v>
      </c>
      <c r="AX71" s="3">
        <f t="shared" ref="AX71:CC71" si="125">AX58^2+AX60^2-2*AX58*AX60-AX58*AX62+AX60*AX62+AX62^2</f>
        <v>1.0963319675700994E-3</v>
      </c>
      <c r="AY71" s="3">
        <f t="shared" si="125"/>
        <v>1.0896586603457536E-3</v>
      </c>
      <c r="AZ71" s="3">
        <f t="shared" si="125"/>
        <v>1.0919448278386727E-3</v>
      </c>
      <c r="BA71" s="3">
        <f t="shared" si="125"/>
        <v>1.0926148129099802E-3</v>
      </c>
      <c r="BB71" s="3">
        <f t="shared" si="125"/>
        <v>1.1291589595946775E-3</v>
      </c>
      <c r="BC71" s="3">
        <f t="shared" si="125"/>
        <v>1.1666722814254898E-3</v>
      </c>
      <c r="BD71" s="3">
        <f t="shared" si="125"/>
        <v>3.2776494730729535E-4</v>
      </c>
      <c r="BE71" s="3">
        <f t="shared" si="125"/>
        <v>4.3498353810511798E-4</v>
      </c>
      <c r="BF71" s="3">
        <f t="shared" si="125"/>
        <v>4.4520606706992987E-4</v>
      </c>
      <c r="BG71" s="3">
        <f t="shared" si="125"/>
        <v>4.6219218700865601E-4</v>
      </c>
      <c r="BH71" s="3">
        <f t="shared" si="125"/>
        <v>4.8660370447578549E-4</v>
      </c>
      <c r="BI71" s="3">
        <f t="shared" si="125"/>
        <v>6.1823513595441956E-4</v>
      </c>
      <c r="BJ71" s="3">
        <f t="shared" si="125"/>
        <v>7.5286007994669569E-4</v>
      </c>
      <c r="BK71" s="3">
        <f t="shared" si="125"/>
        <v>7.7800882107214643E-4</v>
      </c>
      <c r="BL71" s="3">
        <f t="shared" si="125"/>
        <v>8.1140484266718858E-4</v>
      </c>
      <c r="BM71" s="3">
        <f t="shared" si="125"/>
        <v>8.5410136569742516E-4</v>
      </c>
      <c r="BN71" s="3">
        <f t="shared" si="125"/>
        <v>9.0254081241313011E-4</v>
      </c>
      <c r="BO71" s="3">
        <f t="shared" si="125"/>
        <v>1.0775600828915738E-3</v>
      </c>
      <c r="BP71" s="3">
        <f t="shared" si="125"/>
        <v>1.0904305111472444E-3</v>
      </c>
      <c r="BQ71" s="3">
        <f t="shared" si="125"/>
        <v>1.1484207588983138E-3</v>
      </c>
      <c r="BR71" s="3">
        <f t="shared" si="125"/>
        <v>1.1496457210435336E-3</v>
      </c>
      <c r="BS71" s="3">
        <f t="shared" si="125"/>
        <v>1.1531528275403882E-3</v>
      </c>
      <c r="BT71" s="3">
        <f t="shared" si="125"/>
        <v>1.1618864791181492E-3</v>
      </c>
      <c r="BU71" s="3">
        <f t="shared" si="125"/>
        <v>1.2226566065602299E-3</v>
      </c>
      <c r="BV71" s="3">
        <f t="shared" si="125"/>
        <v>1.0101124181106592E-3</v>
      </c>
      <c r="BW71" s="3">
        <f t="shared" si="125"/>
        <v>3.4504953106840539E-4</v>
      </c>
      <c r="BX71" s="3">
        <f t="shared" si="125"/>
        <v>4.3706250568233492E-4</v>
      </c>
      <c r="BY71" s="3">
        <f t="shared" si="125"/>
        <v>4.3775186951345376E-4</v>
      </c>
      <c r="BZ71" s="3">
        <f t="shared" si="125"/>
        <v>4.3626957800641907E-4</v>
      </c>
      <c r="CA71" s="3">
        <f t="shared" si="125"/>
        <v>4.3436677192529088E-4</v>
      </c>
      <c r="CB71" s="3">
        <f t="shared" si="125"/>
        <v>5.2235625562271329E-4</v>
      </c>
      <c r="CC71" s="3">
        <f t="shared" si="125"/>
        <v>6.0648213619111111E-4</v>
      </c>
      <c r="CD71" s="3">
        <f t="shared" ref="CD71:CO71" si="126">CD58^2+CD60^2-2*CD58*CD60-CD58*CD62+CD60*CD62+CD62^2</f>
        <v>5.909484034692451E-4</v>
      </c>
      <c r="CE71" s="3">
        <f t="shared" si="126"/>
        <v>5.6666329317813001E-4</v>
      </c>
      <c r="CF71" s="3">
        <f t="shared" si="126"/>
        <v>5.387397894462782E-4</v>
      </c>
      <c r="CG71" s="3">
        <f t="shared" si="126"/>
        <v>5.1134255498648952E-4</v>
      </c>
      <c r="CH71" s="3">
        <f t="shared" si="126"/>
        <v>5.9017245847230301E-4</v>
      </c>
      <c r="CI71" s="3">
        <f t="shared" si="126"/>
        <v>5.4528522086129611E-4</v>
      </c>
      <c r="CJ71" s="3">
        <f t="shared" si="126"/>
        <v>5.2317395023274052E-4</v>
      </c>
      <c r="CK71" s="3">
        <f t="shared" si="126"/>
        <v>4.6055693695623123E-4</v>
      </c>
      <c r="CL71" s="3">
        <f t="shared" si="126"/>
        <v>4.0247622069387997E-4</v>
      </c>
      <c r="CM71" s="3">
        <f t="shared" si="126"/>
        <v>3.5577899226302501E-4</v>
      </c>
      <c r="CN71" s="3">
        <f t="shared" si="126"/>
        <v>3.1171057856754498E-4</v>
      </c>
      <c r="CO71" s="3">
        <f t="shared" si="126"/>
        <v>2.6014773557385016E-4</v>
      </c>
    </row>
    <row r="72" spans="1:93" ht="18.75" customHeight="1" x14ac:dyDescent="0.15">
      <c r="A72" s="3">
        <v>67</v>
      </c>
      <c r="B72" s="7">
        <v>67</v>
      </c>
      <c r="C72" s="7">
        <v>24</v>
      </c>
      <c r="D72" s="7">
        <v>5</v>
      </c>
      <c r="E72" s="8">
        <v>-0.45145108193155709</v>
      </c>
      <c r="F72" s="8">
        <v>0.61179006530667812</v>
      </c>
      <c r="G72" s="7"/>
      <c r="H72" s="7"/>
      <c r="I72" s="3">
        <f t="shared" si="0"/>
        <v>0</v>
      </c>
      <c r="O72" s="20"/>
      <c r="P72" s="21"/>
      <c r="Q72" s="22"/>
      <c r="R72" s="3">
        <f t="shared" ref="R72:AW72" si="127">R61^2+R63^2+R59*R61-R59*R63-2*R61*R63+R59^2</f>
        <v>3.9115084076997257E-9</v>
      </c>
      <c r="S72" s="3">
        <f t="shared" si="127"/>
        <v>2.5218226975621053E-8</v>
      </c>
      <c r="T72" s="3">
        <f t="shared" si="127"/>
        <v>6.2019489813680464E-8</v>
      </c>
      <c r="U72" s="3">
        <f t="shared" si="127"/>
        <v>1.2382227285699394E-7</v>
      </c>
      <c r="V72" s="3">
        <f t="shared" si="127"/>
        <v>2.322837221613186E-7</v>
      </c>
      <c r="W72" s="3">
        <f t="shared" si="127"/>
        <v>4.4498669433761483E-7</v>
      </c>
      <c r="X72" s="3">
        <f t="shared" si="127"/>
        <v>6.7193207679611035E-7</v>
      </c>
      <c r="Y72" s="3">
        <f t="shared" si="127"/>
        <v>8.7099367973824792E-7</v>
      </c>
      <c r="Z72" s="3">
        <f t="shared" si="127"/>
        <v>1.1163052969522907E-6</v>
      </c>
      <c r="AA72" s="3">
        <f t="shared" si="127"/>
        <v>1.3752937090736158E-6</v>
      </c>
      <c r="AB72" s="3">
        <f t="shared" si="127"/>
        <v>1.9815358254111543E-6</v>
      </c>
      <c r="AC72" s="3">
        <f t="shared" si="127"/>
        <v>2.735827515004674E-6</v>
      </c>
      <c r="AD72" s="3">
        <f t="shared" si="127"/>
        <v>3.4714930996287938E-6</v>
      </c>
      <c r="AE72" s="3">
        <f t="shared" si="127"/>
        <v>4.1050029034398614E-6</v>
      </c>
      <c r="AF72" s="3">
        <f t="shared" si="127"/>
        <v>4.5763616831504635E-6</v>
      </c>
      <c r="AG72" s="3">
        <f t="shared" si="127"/>
        <v>4.8838262758028181E-6</v>
      </c>
      <c r="AH72" s="3">
        <f t="shared" si="127"/>
        <v>5.1819518776187088E-6</v>
      </c>
      <c r="AI72" s="3">
        <f t="shared" si="127"/>
        <v>7.0921045352069533E-6</v>
      </c>
      <c r="AJ72" s="3">
        <f t="shared" si="127"/>
        <v>7.1293951836199645E-7</v>
      </c>
      <c r="AK72" s="3">
        <f t="shared" si="127"/>
        <v>6.1602551149232817E-10</v>
      </c>
      <c r="AL72" s="3">
        <f t="shared" si="127"/>
        <v>2.1239354641364172E-9</v>
      </c>
      <c r="AM72" s="3">
        <f t="shared" si="127"/>
        <v>2.1071934316452929E-8</v>
      </c>
      <c r="AN72" s="3">
        <f t="shared" si="127"/>
        <v>3.9685460447433298E-8</v>
      </c>
      <c r="AO72" s="3">
        <f t="shared" si="127"/>
        <v>5.0233856463675105E-8</v>
      </c>
      <c r="AP72" s="3">
        <f t="shared" si="127"/>
        <v>6.5546983091721296E-8</v>
      </c>
      <c r="AQ72" s="3">
        <f t="shared" si="127"/>
        <v>1.4863428035293024E-7</v>
      </c>
      <c r="AR72" s="3">
        <f t="shared" si="127"/>
        <v>2.0944004806854494E-7</v>
      </c>
      <c r="AS72" s="3">
        <f t="shared" si="127"/>
        <v>2.2792993056204862E-7</v>
      </c>
      <c r="AT72" s="3">
        <f t="shared" si="127"/>
        <v>3.3679058823962737E-7</v>
      </c>
      <c r="AU72" s="3">
        <f t="shared" si="127"/>
        <v>3.0227618363784731E-7</v>
      </c>
      <c r="AV72" s="3">
        <f t="shared" si="127"/>
        <v>5.1247923848214813E-7</v>
      </c>
      <c r="AW72" s="3">
        <f t="shared" si="127"/>
        <v>6.3766535149757176E-7</v>
      </c>
      <c r="AX72" s="3">
        <f t="shared" ref="AX72:CC72" si="128">AX61^2+AX63^2+AX59*AX61-AX59*AX63-2*AX61*AX63+AX59^2</f>
        <v>6.685547759627188E-7</v>
      </c>
      <c r="AY72" s="3">
        <f t="shared" si="128"/>
        <v>7.4985603479258713E-7</v>
      </c>
      <c r="AZ72" s="3">
        <f t="shared" si="128"/>
        <v>6.8938710956768768E-7</v>
      </c>
      <c r="BA72" s="3">
        <f t="shared" si="128"/>
        <v>7.7894118418958352E-7</v>
      </c>
      <c r="BB72" s="3">
        <f t="shared" si="128"/>
        <v>1.2279549533507914E-6</v>
      </c>
      <c r="BC72" s="3">
        <f t="shared" si="128"/>
        <v>2.8468423623130741E-6</v>
      </c>
      <c r="BD72" s="3">
        <f t="shared" si="128"/>
        <v>2.1084238121691842E-9</v>
      </c>
      <c r="BE72" s="3">
        <f t="shared" si="128"/>
        <v>1.9927565001777447E-10</v>
      </c>
      <c r="BF72" s="3">
        <f t="shared" si="128"/>
        <v>3.5894204530309212E-9</v>
      </c>
      <c r="BG72" s="3">
        <f t="shared" si="128"/>
        <v>6.5749411692038462E-9</v>
      </c>
      <c r="BH72" s="3">
        <f t="shared" si="128"/>
        <v>3.9059957038537971E-9</v>
      </c>
      <c r="BI72" s="3">
        <f t="shared" si="128"/>
        <v>1.0111983365446511E-9</v>
      </c>
      <c r="BJ72" s="3">
        <f t="shared" si="128"/>
        <v>1.3798645486103565E-8</v>
      </c>
      <c r="BK72" s="3">
        <f t="shared" si="128"/>
        <v>3.1261190938615055E-8</v>
      </c>
      <c r="BL72" s="3">
        <f t="shared" si="128"/>
        <v>3.0715301255006787E-8</v>
      </c>
      <c r="BM72" s="3">
        <f t="shared" si="128"/>
        <v>6.471076623333627E-8</v>
      </c>
      <c r="BN72" s="3">
        <f t="shared" si="128"/>
        <v>3.8471121604891946E-8</v>
      </c>
      <c r="BO72" s="3">
        <f t="shared" si="128"/>
        <v>9.076484019281475E-8</v>
      </c>
      <c r="BP72" s="3">
        <f t="shared" si="128"/>
        <v>1.701911492324763E-7</v>
      </c>
      <c r="BQ72" s="3">
        <f t="shared" si="128"/>
        <v>1.9126538089810942E-7</v>
      </c>
      <c r="BR72" s="3">
        <f t="shared" si="128"/>
        <v>2.9014145663764854E-7</v>
      </c>
      <c r="BS72" s="3">
        <f t="shared" si="128"/>
        <v>3.184449967407561E-7</v>
      </c>
      <c r="BT72" s="3">
        <f t="shared" si="128"/>
        <v>4.8086278319712248E-7</v>
      </c>
      <c r="BU72" s="3">
        <f t="shared" si="128"/>
        <v>9.5583415294107693E-7</v>
      </c>
      <c r="BV72" s="3">
        <f t="shared" si="128"/>
        <v>3.615588503907551E-6</v>
      </c>
      <c r="BW72" s="3">
        <f t="shared" si="128"/>
        <v>2.4387377529737353E-9</v>
      </c>
      <c r="BX72" s="3">
        <f t="shared" si="128"/>
        <v>1.7340247479222248E-8</v>
      </c>
      <c r="BY72" s="3">
        <f t="shared" si="128"/>
        <v>4.5926477404076294E-8</v>
      </c>
      <c r="BZ72" s="3">
        <f t="shared" si="128"/>
        <v>9.1925767754363202E-8</v>
      </c>
      <c r="CA72" s="3">
        <f t="shared" si="128"/>
        <v>1.7082971032157321E-7</v>
      </c>
      <c r="CB72" s="3">
        <f t="shared" si="128"/>
        <v>3.2449468589110589E-7</v>
      </c>
      <c r="CC72" s="3">
        <f t="shared" si="128"/>
        <v>5.0019686745209416E-7</v>
      </c>
      <c r="CD72" s="3">
        <f t="shared" ref="CD72:CO72" si="129">CD61^2+CD63^2+CD59*CD61-CD59*CD63-2*CD61*CD63+CD59^2</f>
        <v>6.6530136353043848E-7</v>
      </c>
      <c r="CE72" s="3">
        <f t="shared" si="129"/>
        <v>8.6151181536656823E-7</v>
      </c>
      <c r="CF72" s="3">
        <f t="shared" si="129"/>
        <v>1.0767811673185763E-6</v>
      </c>
      <c r="CG72" s="3">
        <f t="shared" si="129"/>
        <v>1.58227877869975E-6</v>
      </c>
      <c r="CH72" s="3">
        <f t="shared" si="129"/>
        <v>2.1926896665207599E-6</v>
      </c>
      <c r="CI72" s="3">
        <f t="shared" si="129"/>
        <v>2.9003772821153961E-6</v>
      </c>
      <c r="CJ72" s="3">
        <f t="shared" si="129"/>
        <v>3.4871377249490014E-6</v>
      </c>
      <c r="CK72" s="3">
        <f t="shared" si="129"/>
        <v>4.0147116012604397E-6</v>
      </c>
      <c r="CL72" s="3">
        <f t="shared" si="129"/>
        <v>4.4075492053812599E-6</v>
      </c>
      <c r="CM72" s="3">
        <f t="shared" si="129"/>
        <v>4.8017635987252904E-6</v>
      </c>
      <c r="CN72" s="3">
        <f t="shared" si="129"/>
        <v>6.8280404415465516E-6</v>
      </c>
      <c r="CO72" s="3">
        <f t="shared" si="129"/>
        <v>9.2212477433495019E-7</v>
      </c>
    </row>
    <row r="73" spans="1:93" ht="18.75" customHeight="1" x14ac:dyDescent="0.15">
      <c r="A73" s="3">
        <v>68</v>
      </c>
      <c r="B73" s="7">
        <v>68</v>
      </c>
      <c r="C73" s="7">
        <v>29</v>
      </c>
      <c r="D73" s="7">
        <v>5</v>
      </c>
      <c r="E73" s="8">
        <v>-0.54727269812541768</v>
      </c>
      <c r="F73" s="8">
        <v>0.87911881229042665</v>
      </c>
      <c r="G73" s="7"/>
      <c r="H73" s="7"/>
      <c r="I73" s="3">
        <f t="shared" si="0"/>
        <v>0</v>
      </c>
      <c r="O73" s="31"/>
      <c r="P73" s="24"/>
      <c r="Q73" s="25"/>
      <c r="R73" s="3">
        <f t="shared" ref="R73:AW73" si="130">-R58*R59-R58*R61+R58*R63+R60*R59+R60*R61-R60*R63+R62*R59+R62*R61-R62*R63</f>
        <v>1.6327221033941158E-8</v>
      </c>
      <c r="S73" s="3">
        <f t="shared" si="130"/>
        <v>1.8733084001975784E-7</v>
      </c>
      <c r="T73" s="3">
        <f t="shared" si="130"/>
        <v>5.8456551483367135E-7</v>
      </c>
      <c r="U73" s="3">
        <f t="shared" si="130"/>
        <v>1.1759576050269463E-6</v>
      </c>
      <c r="V73" s="3">
        <f t="shared" si="130"/>
        <v>1.9653911466296112E-6</v>
      </c>
      <c r="W73" s="3">
        <f t="shared" si="130"/>
        <v>3.2951521866574562E-6</v>
      </c>
      <c r="X73" s="3">
        <f t="shared" si="130"/>
        <v>5.1937108969630304E-6</v>
      </c>
      <c r="Y73" s="3">
        <f t="shared" si="130"/>
        <v>7.2343017342367771E-6</v>
      </c>
      <c r="Z73" s="3">
        <f t="shared" si="130"/>
        <v>9.4145564203055438E-6</v>
      </c>
      <c r="AA73" s="3">
        <f t="shared" si="130"/>
        <v>1.1608640578512029E-5</v>
      </c>
      <c r="AB73" s="3">
        <f t="shared" si="130"/>
        <v>1.4661386506357953E-5</v>
      </c>
      <c r="AC73" s="3">
        <f t="shared" si="130"/>
        <v>1.9296994497910007E-5</v>
      </c>
      <c r="AD73" s="3">
        <f t="shared" si="130"/>
        <v>2.3789002278366771E-5</v>
      </c>
      <c r="AE73" s="3">
        <f t="shared" si="130"/>
        <v>2.8158219470688256E-5</v>
      </c>
      <c r="AF73" s="3">
        <f t="shared" si="130"/>
        <v>3.1765912773631965E-5</v>
      </c>
      <c r="AG73" s="3">
        <f t="shared" si="130"/>
        <v>3.4403692954979031E-5</v>
      </c>
      <c r="AH73" s="3">
        <f t="shared" si="130"/>
        <v>3.6622816665292225E-5</v>
      </c>
      <c r="AI73" s="3">
        <f t="shared" si="130"/>
        <v>4.0995129564710926E-5</v>
      </c>
      <c r="AJ73" s="3">
        <f t="shared" si="130"/>
        <v>-1.6725467124972207E-5</v>
      </c>
      <c r="AK73" s="3">
        <f t="shared" si="130"/>
        <v>-3.1618882402601042E-8</v>
      </c>
      <c r="AL73" s="3">
        <f t="shared" si="130"/>
        <v>1.6473494841233016E-7</v>
      </c>
      <c r="AM73" s="3">
        <f t="shared" si="130"/>
        <v>8.4354761993598888E-7</v>
      </c>
      <c r="AN73" s="3">
        <f t="shared" si="130"/>
        <v>1.6355654730165363E-6</v>
      </c>
      <c r="AO73" s="3">
        <f t="shared" si="130"/>
        <v>2.420727529439925E-6</v>
      </c>
      <c r="AP73" s="3">
        <f t="shared" si="130"/>
        <v>3.4459315331272788E-6</v>
      </c>
      <c r="AQ73" s="3">
        <f t="shared" si="130"/>
        <v>6.1246407969690734E-6</v>
      </c>
      <c r="AR73" s="3">
        <f t="shared" si="130"/>
        <v>8.3958925702519655E-6</v>
      </c>
      <c r="AS73" s="3">
        <f t="shared" si="130"/>
        <v>9.9873242608670293E-6</v>
      </c>
      <c r="AT73" s="3">
        <f t="shared" si="130"/>
        <v>1.3575048193503487E-5</v>
      </c>
      <c r="AU73" s="3">
        <f t="shared" si="130"/>
        <v>1.4358721667686859E-5</v>
      </c>
      <c r="AV73" s="3">
        <f t="shared" si="130"/>
        <v>2.030355898907123E-5</v>
      </c>
      <c r="AW73" s="3">
        <f t="shared" si="130"/>
        <v>2.4346051626600659E-5</v>
      </c>
      <c r="AX73" s="3">
        <f t="shared" ref="AX73:CC73" si="131">-AX58*AX59-AX58*AX61+AX58*AX63+AX60*AX59+AX60*AX61-AX60*AX63+AX62*AX59+AX62*AX61-AX62*AX63</f>
        <v>2.6617321416893419E-5</v>
      </c>
      <c r="AY73" s="3">
        <f t="shared" si="131"/>
        <v>2.9688477520184193E-5</v>
      </c>
      <c r="AZ73" s="3">
        <f t="shared" si="131"/>
        <v>2.9744417117749525E-5</v>
      </c>
      <c r="BA73" s="3">
        <f t="shared" si="131"/>
        <v>3.2629621710583625E-5</v>
      </c>
      <c r="BB73" s="3">
        <f t="shared" si="131"/>
        <v>4.2566868791373111E-5</v>
      </c>
      <c r="BC73" s="3">
        <f t="shared" si="131"/>
        <v>-6.6461876501445262E-5</v>
      </c>
      <c r="BD73" s="3">
        <f t="shared" si="131"/>
        <v>5.4480184163898521E-8</v>
      </c>
      <c r="BE73" s="3">
        <f t="shared" si="131"/>
        <v>5.1370824892809242E-8</v>
      </c>
      <c r="BF73" s="3">
        <f t="shared" si="131"/>
        <v>-3.6464988699316369E-7</v>
      </c>
      <c r="BG73" s="3">
        <f t="shared" si="131"/>
        <v>-6.9622557311472015E-7</v>
      </c>
      <c r="BH73" s="3">
        <f t="shared" si="131"/>
        <v>-7.0054112768819406E-7</v>
      </c>
      <c r="BI73" s="3">
        <f t="shared" si="131"/>
        <v>-4.4038164127922341E-7</v>
      </c>
      <c r="BJ73" s="3">
        <f t="shared" si="131"/>
        <v>-1.9327623325706127E-6</v>
      </c>
      <c r="BK73" s="3">
        <f t="shared" si="131"/>
        <v>-3.3660066840561758E-6</v>
      </c>
      <c r="BL73" s="3">
        <f t="shared" si="131"/>
        <v>-3.791488131837527E-6</v>
      </c>
      <c r="BM73" s="3">
        <f t="shared" si="131"/>
        <v>-6.181548744306248E-6</v>
      </c>
      <c r="BN73" s="3">
        <f t="shared" si="131"/>
        <v>-5.2869461971405667E-6</v>
      </c>
      <c r="BO73" s="3">
        <f t="shared" si="131"/>
        <v>-8.8261218374093833E-6</v>
      </c>
      <c r="BP73" s="3">
        <f t="shared" si="131"/>
        <v>-1.3025467853400828E-5</v>
      </c>
      <c r="BQ73" s="3">
        <f t="shared" si="131"/>
        <v>-1.4689582016066656E-5</v>
      </c>
      <c r="BR73" s="3">
        <f t="shared" si="131"/>
        <v>-1.90820655200717E-5</v>
      </c>
      <c r="BS73" s="3">
        <f t="shared" si="131"/>
        <v>-2.0847960213142016E-5</v>
      </c>
      <c r="BT73" s="3">
        <f t="shared" si="131"/>
        <v>-2.6488874192502425E-5</v>
      </c>
      <c r="BU73" s="3">
        <f t="shared" si="131"/>
        <v>-3.910945340599841E-5</v>
      </c>
      <c r="BV73" s="3">
        <f t="shared" si="131"/>
        <v>6.968026525454665E-5</v>
      </c>
      <c r="BW73" s="3">
        <f t="shared" si="131"/>
        <v>-2.2177402280278494E-8</v>
      </c>
      <c r="BX73" s="3">
        <f t="shared" si="131"/>
        <v>-2.0779313771002953E-7</v>
      </c>
      <c r="BY73" s="3">
        <f t="shared" si="131"/>
        <v>-6.3100642421192593E-7</v>
      </c>
      <c r="BZ73" s="3">
        <f t="shared" si="131"/>
        <v>-1.2693233696421842E-6</v>
      </c>
      <c r="CA73" s="3">
        <f t="shared" si="131"/>
        <v>-2.173755810035388E-6</v>
      </c>
      <c r="CB73" s="3">
        <f t="shared" si="131"/>
        <v>-3.6513448975418646E-6</v>
      </c>
      <c r="CC73" s="3">
        <f t="shared" si="131"/>
        <v>-5.6189927852974249E-6</v>
      </c>
      <c r="CD73" s="3">
        <f t="shared" ref="CD73:CO73" si="132">-CD58*CD59-CD58*CD61+CD58*CD63+CD60*CD59+CD60*CD61-CD60*CD63+CD62*CD59+CD62*CD61-CD62*CD63</f>
        <v>-7.8086787824289093E-6</v>
      </c>
      <c r="CE73" s="3">
        <f t="shared" si="132"/>
        <v>-1.0192114846845047E-5</v>
      </c>
      <c r="CF73" s="3">
        <f t="shared" si="132"/>
        <v>-1.2661683213134795E-5</v>
      </c>
      <c r="CG73" s="3">
        <f t="shared" si="132"/>
        <v>-1.6619951822117378E-5</v>
      </c>
      <c r="CH73" s="3">
        <f t="shared" si="132"/>
        <v>-2.1317719166510387E-5</v>
      </c>
      <c r="CI73" s="3">
        <f t="shared" si="132"/>
        <v>-2.6981143788068181E-5</v>
      </c>
      <c r="CJ73" s="3">
        <f t="shared" si="132"/>
        <v>-3.173397183225729E-5</v>
      </c>
      <c r="CK73" s="3">
        <f t="shared" si="132"/>
        <v>-3.6310850374655793E-5</v>
      </c>
      <c r="CL73" s="3">
        <f t="shared" si="132"/>
        <v>-3.9791455453075223E-5</v>
      </c>
      <c r="CM73" s="3">
        <f t="shared" si="132"/>
        <v>-4.2849208151700326E-5</v>
      </c>
      <c r="CN73" s="3">
        <f t="shared" si="132"/>
        <v>-5.0701971201211468E-5</v>
      </c>
      <c r="CO73" s="3">
        <f t="shared" si="132"/>
        <v>1.7736153661366476E-5</v>
      </c>
    </row>
    <row r="74" spans="1:93" ht="18.75" customHeight="1" x14ac:dyDescent="0.15">
      <c r="A74" s="3">
        <v>69</v>
      </c>
      <c r="B74" s="7">
        <v>69</v>
      </c>
      <c r="C74" s="7">
        <v>34</v>
      </c>
      <c r="D74" s="7">
        <v>5</v>
      </c>
      <c r="E74" s="8">
        <v>-0.64392917177298747</v>
      </c>
      <c r="F74" s="8">
        <v>1.1926584167191037</v>
      </c>
      <c r="G74" s="7"/>
      <c r="H74" s="7"/>
      <c r="I74" s="3">
        <f t="shared" si="0"/>
        <v>0</v>
      </c>
      <c r="N74" s="2" t="s">
        <v>21</v>
      </c>
      <c r="O74" s="14" t="s">
        <v>20</v>
      </c>
      <c r="P74" s="15">
        <f>SUM(R74:CO74)</f>
        <v>1436.4239867858212</v>
      </c>
      <c r="Q74" s="16" t="s">
        <v>90</v>
      </c>
      <c r="R74" s="3">
        <f t="shared" ref="R74:AW74" si="133">2*R66*R65*R68+3*R66*R67*R69+2*R66/R65*R70+R66*(1-R67)/R65*R71+R66*(1-R67)*R65*R72+3/2*R66*(1-R67)*R73</f>
        <v>5.5877584111519143</v>
      </c>
      <c r="S74" s="3">
        <f t="shared" si="133"/>
        <v>6.2428659331098739</v>
      </c>
      <c r="T74" s="3">
        <f t="shared" si="133"/>
        <v>6.0721668982507664</v>
      </c>
      <c r="U74" s="3">
        <f t="shared" si="133"/>
        <v>5.808313142811067</v>
      </c>
      <c r="V74" s="3">
        <f t="shared" si="133"/>
        <v>5.4683115378421263</v>
      </c>
      <c r="W74" s="3">
        <f t="shared" si="133"/>
        <v>5.5981078887426472</v>
      </c>
      <c r="X74" s="3">
        <f t="shared" si="133"/>
        <v>5.4559832582630809</v>
      </c>
      <c r="Y74" s="3">
        <f t="shared" si="133"/>
        <v>4.653897569745121</v>
      </c>
      <c r="Z74" s="3">
        <f t="shared" si="133"/>
        <v>3.8040133342483817</v>
      </c>
      <c r="AA74" s="3">
        <f t="shared" si="133"/>
        <v>2.9640806011034164</v>
      </c>
      <c r="AB74" s="3">
        <f t="shared" si="133"/>
        <v>2.1900124603988211</v>
      </c>
      <c r="AC74" s="3">
        <f t="shared" si="133"/>
        <v>1.7194120256198782</v>
      </c>
      <c r="AD74" s="3">
        <f t="shared" si="133"/>
        <v>1.0722734198733008</v>
      </c>
      <c r="AE74" s="3">
        <f t="shared" si="133"/>
        <v>0.84935464086266355</v>
      </c>
      <c r="AF74" s="3">
        <f t="shared" si="133"/>
        <v>1.0904387474040116</v>
      </c>
      <c r="AG74" s="3">
        <f t="shared" si="133"/>
        <v>2.0040370042614191</v>
      </c>
      <c r="AH74" s="3">
        <f t="shared" si="133"/>
        <v>3.678737877006161</v>
      </c>
      <c r="AI74" s="3">
        <f t="shared" si="133"/>
        <v>6.1791222739778178</v>
      </c>
      <c r="AJ74" s="3">
        <f t="shared" si="133"/>
        <v>9.340760230880246</v>
      </c>
      <c r="AK74" s="3">
        <f t="shared" si="133"/>
        <v>1.8830588101302883</v>
      </c>
      <c r="AL74" s="3">
        <f t="shared" si="133"/>
        <v>2.2094446723462111</v>
      </c>
      <c r="AM74" s="3">
        <f t="shared" si="133"/>
        <v>2.2268253124426733</v>
      </c>
      <c r="AN74" s="3">
        <f t="shared" si="133"/>
        <v>2.2530502468189542</v>
      </c>
      <c r="AO74" s="3">
        <f t="shared" si="133"/>
        <v>2.2927556804721285</v>
      </c>
      <c r="AP74" s="3">
        <f t="shared" si="133"/>
        <v>2.6968268755550682</v>
      </c>
      <c r="AQ74" s="3">
        <f t="shared" si="133"/>
        <v>3.1500282036116953</v>
      </c>
      <c r="AR74" s="3">
        <f t="shared" si="133"/>
        <v>3.2622798072309438</v>
      </c>
      <c r="AS74" s="3">
        <f t="shared" si="133"/>
        <v>3.4035112446889513</v>
      </c>
      <c r="AT74" s="3">
        <f t="shared" si="133"/>
        <v>3.5822430836085704</v>
      </c>
      <c r="AU74" s="3">
        <f t="shared" si="133"/>
        <v>3.8168949378349764</v>
      </c>
      <c r="AV74" s="3">
        <f t="shared" si="133"/>
        <v>5.0260266348159126</v>
      </c>
      <c r="AW74" s="3">
        <f t="shared" si="133"/>
        <v>5.4771787665228997</v>
      </c>
      <c r="AX74" s="3">
        <f t="shared" ref="AX74:CC74" si="134">2*AX66*AX65*AX68+3*AX66*AX67*AX69+2*AX66/AX65*AX70+AX66*(1-AX67)/AX65*AX71+AX66*(1-AX67)*AX65*AX72+3/2*AX66*(1-AX67)*AX73</f>
        <v>6.5658181571182501</v>
      </c>
      <c r="AY74" s="3">
        <f t="shared" si="134"/>
        <v>7.2957770109701237</v>
      </c>
      <c r="AZ74" s="3">
        <f t="shared" si="134"/>
        <v>8.1527550629354302</v>
      </c>
      <c r="BA74" s="3">
        <f t="shared" si="134"/>
        <v>9.1444472018235388</v>
      </c>
      <c r="BB74" s="3">
        <f t="shared" si="134"/>
        <v>10.390111647199918</v>
      </c>
      <c r="BC74" s="3">
        <f t="shared" si="134"/>
        <v>11.484487212660495</v>
      </c>
      <c r="BD74" s="3">
        <f t="shared" si="134"/>
        <v>16.93334299248118</v>
      </c>
      <c r="BE74" s="3">
        <f t="shared" si="134"/>
        <v>19.375817863621364</v>
      </c>
      <c r="BF74" s="3">
        <f t="shared" si="134"/>
        <v>19.238709965159291</v>
      </c>
      <c r="BG74" s="3">
        <f t="shared" si="134"/>
        <v>19.049340993076669</v>
      </c>
      <c r="BH74" s="3">
        <f t="shared" si="134"/>
        <v>18.787141394431913</v>
      </c>
      <c r="BI74" s="3">
        <f t="shared" si="134"/>
        <v>20.834354756303885</v>
      </c>
      <c r="BJ74" s="3">
        <f t="shared" si="134"/>
        <v>22.676720062696116</v>
      </c>
      <c r="BK74" s="3">
        <f t="shared" si="134"/>
        <v>21.997797916819064</v>
      </c>
      <c r="BL74" s="3">
        <f t="shared" si="134"/>
        <v>21.269916619934936</v>
      </c>
      <c r="BM74" s="3">
        <f t="shared" si="134"/>
        <v>20.46723213820994</v>
      </c>
      <c r="BN74" s="3">
        <f t="shared" si="134"/>
        <v>19.563736406313584</v>
      </c>
      <c r="BO74" s="3">
        <f t="shared" si="134"/>
        <v>22.370874546467391</v>
      </c>
      <c r="BP74" s="3">
        <f t="shared" si="134"/>
        <v>20.89476012578406</v>
      </c>
      <c r="BQ74" s="3">
        <f t="shared" si="134"/>
        <v>21.044795862275105</v>
      </c>
      <c r="BR74" s="3">
        <f t="shared" si="134"/>
        <v>19.318716254618696</v>
      </c>
      <c r="BS74" s="3">
        <f t="shared" si="134"/>
        <v>17.630922917871708</v>
      </c>
      <c r="BT74" s="3">
        <f t="shared" si="134"/>
        <v>15.986160258160556</v>
      </c>
      <c r="BU74" s="3">
        <f t="shared" si="134"/>
        <v>14.336794612015478</v>
      </c>
      <c r="BV74" s="3">
        <f t="shared" si="134"/>
        <v>12.917897572025398</v>
      </c>
      <c r="BW74" s="3">
        <f t="shared" si="134"/>
        <v>51.299700895391375</v>
      </c>
      <c r="BX74" s="3">
        <f t="shared" si="134"/>
        <v>58.108744779771413</v>
      </c>
      <c r="BY74" s="3">
        <f t="shared" si="134"/>
        <v>57.546196106630767</v>
      </c>
      <c r="BZ74" s="3">
        <f t="shared" si="134"/>
        <v>56.681056276656207</v>
      </c>
      <c r="CA74" s="3">
        <f t="shared" si="134"/>
        <v>55.535328685487528</v>
      </c>
      <c r="CB74" s="3">
        <f t="shared" si="134"/>
        <v>60.479001691568982</v>
      </c>
      <c r="CC74" s="3">
        <f t="shared" si="134"/>
        <v>64.338613576115051</v>
      </c>
      <c r="CD74" s="3">
        <f t="shared" ref="CD74:CO74" si="135">2*CD66*CD65*CD68+3*CD66*CD67*CD69+2*CD66/CD65*CD70+CD66*(1-CD67)/CD65*CD71+CD66*(1-CD67)*CD65*CD72+3/2*CD66*(1-CD67)*CD73</f>
        <v>61.274157009570217</v>
      </c>
      <c r="CE74" s="3">
        <f t="shared" si="135"/>
        <v>57.809210954569281</v>
      </c>
      <c r="CF74" s="3">
        <f t="shared" si="135"/>
        <v>54.02210876976919</v>
      </c>
      <c r="CG74" s="3">
        <f t="shared" si="135"/>
        <v>49.984450701288139</v>
      </c>
      <c r="CH74" s="3">
        <f t="shared" si="135"/>
        <v>53.815954493371798</v>
      </c>
      <c r="CI74" s="3">
        <f t="shared" si="135"/>
        <v>47.66793061959482</v>
      </c>
      <c r="CJ74" s="3">
        <f t="shared" si="135"/>
        <v>44.39883478685109</v>
      </c>
      <c r="CK74" s="3">
        <f t="shared" si="135"/>
        <v>37.326372438834284</v>
      </c>
      <c r="CL74" s="3">
        <f t="shared" si="135"/>
        <v>30.563389948299498</v>
      </c>
      <c r="CM74" s="3">
        <f t="shared" si="135"/>
        <v>24.279006219991039</v>
      </c>
      <c r="CN74" s="3">
        <f t="shared" si="135"/>
        <v>18.578834038912255</v>
      </c>
      <c r="CO74" s="3">
        <f t="shared" si="135"/>
        <v>13.926893710541936</v>
      </c>
    </row>
    <row r="75" spans="1:93" ht="18.75" customHeight="1" x14ac:dyDescent="0.15">
      <c r="A75" s="3">
        <v>70</v>
      </c>
      <c r="B75" s="7">
        <v>70</v>
      </c>
      <c r="C75" s="7">
        <v>39</v>
      </c>
      <c r="D75" s="7">
        <v>5</v>
      </c>
      <c r="E75" s="8">
        <v>-0.74153146816751458</v>
      </c>
      <c r="F75" s="8">
        <v>1.5505541821450493</v>
      </c>
      <c r="G75" s="7"/>
      <c r="H75" s="7"/>
      <c r="I75" s="3">
        <f t="shared" si="0"/>
        <v>0</v>
      </c>
    </row>
    <row r="76" spans="1:93" ht="18.75" customHeight="1" x14ac:dyDescent="0.15">
      <c r="A76" s="3">
        <v>71</v>
      </c>
      <c r="B76" s="7">
        <v>71</v>
      </c>
      <c r="C76" s="7">
        <v>44</v>
      </c>
      <c r="D76" s="7">
        <v>5</v>
      </c>
      <c r="E76" s="8">
        <v>-0.84002974293807342</v>
      </c>
      <c r="F76" s="8">
        <v>1.9506247752788579</v>
      </c>
      <c r="G76" s="7"/>
      <c r="H76" s="7"/>
      <c r="I76" s="3">
        <f t="shared" si="0"/>
        <v>0</v>
      </c>
    </row>
    <row r="77" spans="1:93" ht="18.75" customHeight="1" x14ac:dyDescent="0.15">
      <c r="A77" s="3">
        <v>72</v>
      </c>
      <c r="B77" s="7">
        <v>72</v>
      </c>
      <c r="C77" s="7">
        <v>49</v>
      </c>
      <c r="D77" s="7">
        <v>5</v>
      </c>
      <c r="E77" s="8">
        <v>-0.93920019481649075</v>
      </c>
      <c r="F77" s="8">
        <v>2.3905625777627795</v>
      </c>
      <c r="G77" s="7"/>
      <c r="H77" s="7"/>
      <c r="I77" s="3">
        <f t="shared" si="0"/>
        <v>0</v>
      </c>
    </row>
    <row r="78" spans="1:93" ht="18.75" customHeight="1" x14ac:dyDescent="0.15">
      <c r="A78" s="3">
        <v>73</v>
      </c>
      <c r="B78" s="7">
        <v>73</v>
      </c>
      <c r="C78" s="7">
        <v>55</v>
      </c>
      <c r="D78" s="7">
        <v>5</v>
      </c>
      <c r="E78" s="8">
        <v>-1.058989796902511</v>
      </c>
      <c r="F78" s="8">
        <v>2.9667195493245533</v>
      </c>
      <c r="G78" s="7"/>
      <c r="H78" s="7"/>
      <c r="I78" s="3">
        <f t="shared" si="0"/>
        <v>0</v>
      </c>
    </row>
    <row r="79" spans="1:93" ht="18.75" customHeight="1" x14ac:dyDescent="0.15">
      <c r="A79" s="3">
        <v>74</v>
      </c>
      <c r="B79" s="7">
        <v>74</v>
      </c>
      <c r="C79" s="7">
        <v>61</v>
      </c>
      <c r="D79" s="7">
        <v>5</v>
      </c>
      <c r="E79" s="8">
        <v>-1.1790052454976505</v>
      </c>
      <c r="F79" s="8">
        <v>3.5906819628980839</v>
      </c>
      <c r="G79" s="7"/>
      <c r="H79" s="7"/>
      <c r="I79" s="3">
        <f t="shared" si="0"/>
        <v>0</v>
      </c>
    </row>
    <row r="80" spans="1:93" ht="18.75" customHeight="1" x14ac:dyDescent="0.15">
      <c r="A80" s="3">
        <v>75</v>
      </c>
      <c r="B80" s="7">
        <v>75</v>
      </c>
      <c r="C80" s="7">
        <v>67.5</v>
      </c>
      <c r="D80" s="7">
        <v>5</v>
      </c>
      <c r="E80" s="8">
        <v>-1.3088599536499141</v>
      </c>
      <c r="F80" s="8">
        <v>4.314100387970516</v>
      </c>
      <c r="G80" s="7"/>
      <c r="H80" s="7"/>
      <c r="I80" s="3">
        <f t="shared" si="0"/>
        <v>0</v>
      </c>
    </row>
    <row r="81" spans="1:9" ht="18.75" customHeight="1" x14ac:dyDescent="0.15">
      <c r="A81" s="3">
        <v>76</v>
      </c>
      <c r="B81" s="7">
        <v>76</v>
      </c>
      <c r="C81" s="7">
        <v>74</v>
      </c>
      <c r="D81" s="7">
        <v>5</v>
      </c>
      <c r="E81" s="8">
        <v>-1.4377008370596267</v>
      </c>
      <c r="F81" s="8">
        <v>5.0796873202844877</v>
      </c>
      <c r="G81" s="7"/>
      <c r="H81" s="7"/>
      <c r="I81" s="3">
        <f t="shared" si="0"/>
        <v>0</v>
      </c>
    </row>
    <row r="82" spans="1:9" ht="18.75" customHeight="1" x14ac:dyDescent="0.15">
      <c r="A82" s="3">
        <v>77</v>
      </c>
      <c r="B82" s="7">
        <v>77</v>
      </c>
      <c r="C82" s="7">
        <v>80.5</v>
      </c>
      <c r="D82" s="7">
        <v>5</v>
      </c>
      <c r="E82" s="8">
        <v>-1.5646165225496116</v>
      </c>
      <c r="F82" s="8">
        <v>5.8797594808099918</v>
      </c>
      <c r="G82" s="7"/>
      <c r="H82" s="7"/>
      <c r="I82" s="3">
        <f t="shared" si="0"/>
        <v>0</v>
      </c>
    </row>
    <row r="83" spans="1:9" ht="18.75" customHeight="1" x14ac:dyDescent="0.15">
      <c r="A83" s="3">
        <v>78</v>
      </c>
      <c r="B83" s="7">
        <v>78</v>
      </c>
      <c r="C83" s="7">
        <v>87</v>
      </c>
      <c r="D83" s="7">
        <v>5</v>
      </c>
      <c r="E83" s="8">
        <v>-1.6885121831171097</v>
      </c>
      <c r="F83" s="8">
        <v>6.7062137561065098</v>
      </c>
      <c r="G83" s="7"/>
      <c r="H83" s="7"/>
      <c r="I83" s="3">
        <f t="shared" si="0"/>
        <v>0</v>
      </c>
    </row>
    <row r="84" spans="1:9" ht="18.75" customHeight="1" x14ac:dyDescent="0.15">
      <c r="A84" s="3">
        <v>79</v>
      </c>
      <c r="B84" s="7">
        <v>79</v>
      </c>
      <c r="C84" s="7">
        <v>93.5</v>
      </c>
      <c r="D84" s="7">
        <v>5</v>
      </c>
      <c r="E84" s="8">
        <v>-1.8077792362607417</v>
      </c>
      <c r="F84" s="8">
        <v>7.550923709718151</v>
      </c>
      <c r="G84" s="7"/>
      <c r="H84" s="7"/>
      <c r="I84" s="3">
        <f t="shared" si="0"/>
        <v>0</v>
      </c>
    </row>
    <row r="85" spans="1:9" ht="18.75" customHeight="1" x14ac:dyDescent="0.15">
      <c r="A85" s="3">
        <v>80</v>
      </c>
      <c r="B85" s="7">
        <v>80</v>
      </c>
      <c r="C85" s="7">
        <v>100</v>
      </c>
      <c r="D85" s="7">
        <v>5</v>
      </c>
      <c r="E85" s="8">
        <v>-1.9222522630105963</v>
      </c>
      <c r="F85" s="8">
        <v>8.4053695351993714</v>
      </c>
      <c r="G85" s="7">
        <v>-420</v>
      </c>
      <c r="H85" s="7"/>
      <c r="I85" s="3">
        <f t="shared" si="0"/>
        <v>807.34595046445042</v>
      </c>
    </row>
    <row r="86" spans="1:9" ht="18.75" customHeight="1" x14ac:dyDescent="0.15">
      <c r="A86" s="3">
        <v>81</v>
      </c>
      <c r="B86" s="7">
        <v>81</v>
      </c>
      <c r="C86" s="7">
        <v>0</v>
      </c>
      <c r="D86" s="7">
        <v>10</v>
      </c>
      <c r="E86" s="7">
        <v>0</v>
      </c>
      <c r="F86" s="8">
        <v>5.4672177117726879E-2</v>
      </c>
      <c r="G86" s="7"/>
      <c r="H86" s="7"/>
      <c r="I86" s="3">
        <f t="shared" si="0"/>
        <v>0</v>
      </c>
    </row>
    <row r="87" spans="1:9" ht="18.75" customHeight="1" x14ac:dyDescent="0.15">
      <c r="A87" s="3">
        <v>82</v>
      </c>
      <c r="B87" s="7">
        <v>82</v>
      </c>
      <c r="C87" s="7">
        <v>3.5</v>
      </c>
      <c r="D87" s="7">
        <v>10</v>
      </c>
      <c r="E87" s="8">
        <v>-0.10246256174363874</v>
      </c>
      <c r="F87" s="8">
        <v>6.7304984778010196E-2</v>
      </c>
      <c r="G87" s="7"/>
      <c r="H87" s="7"/>
      <c r="I87" s="3">
        <f t="shared" si="0"/>
        <v>0</v>
      </c>
    </row>
    <row r="88" spans="1:9" ht="18.75" customHeight="1" x14ac:dyDescent="0.15">
      <c r="A88" s="3">
        <v>83</v>
      </c>
      <c r="B88" s="7">
        <v>83</v>
      </c>
      <c r="C88" s="7">
        <v>7.5</v>
      </c>
      <c r="D88" s="7">
        <v>10</v>
      </c>
      <c r="E88" s="8">
        <v>-0.21899139076161234</v>
      </c>
      <c r="F88" s="8">
        <v>0.11251867573520546</v>
      </c>
      <c r="G88" s="7"/>
      <c r="H88" s="7"/>
      <c r="I88" s="3">
        <f t="shared" si="0"/>
        <v>0</v>
      </c>
    </row>
    <row r="89" spans="1:9" ht="18.75" customHeight="1" x14ac:dyDescent="0.15">
      <c r="A89" s="3">
        <v>84</v>
      </c>
      <c r="B89" s="7">
        <v>84</v>
      </c>
      <c r="C89" s="7">
        <v>11.5</v>
      </c>
      <c r="D89" s="7">
        <v>10</v>
      </c>
      <c r="E89" s="8">
        <v>-0.33547563866127306</v>
      </c>
      <c r="F89" s="8">
        <v>0.19029180785659566</v>
      </c>
      <c r="G89" s="7"/>
      <c r="H89" s="7"/>
      <c r="I89" s="3">
        <f t="shared" si="0"/>
        <v>0</v>
      </c>
    </row>
    <row r="90" spans="1:9" ht="18.75" customHeight="1" x14ac:dyDescent="0.15">
      <c r="A90" s="3">
        <v>85</v>
      </c>
      <c r="B90" s="7">
        <v>85</v>
      </c>
      <c r="C90" s="7">
        <v>15.5</v>
      </c>
      <c r="D90" s="7">
        <v>10</v>
      </c>
      <c r="E90" s="8">
        <v>-0.45182916310346632</v>
      </c>
      <c r="F90" s="8">
        <v>0.30036085924179773</v>
      </c>
      <c r="G90" s="7"/>
      <c r="H90" s="7"/>
      <c r="I90" s="3">
        <f t="shared" si="0"/>
        <v>0</v>
      </c>
    </row>
    <row r="91" spans="1:9" ht="18.75" customHeight="1" x14ac:dyDescent="0.15">
      <c r="A91" s="3">
        <v>86</v>
      </c>
      <c r="B91" s="7">
        <v>86</v>
      </c>
      <c r="C91" s="7">
        <v>19.5</v>
      </c>
      <c r="D91" s="7">
        <v>10</v>
      </c>
      <c r="E91" s="8">
        <v>-0.56802703189306725</v>
      </c>
      <c r="F91" s="8">
        <v>0.44232835719425118</v>
      </c>
      <c r="G91" s="7"/>
      <c r="H91" s="7"/>
      <c r="I91" s="3">
        <f t="shared" si="0"/>
        <v>0</v>
      </c>
    </row>
    <row r="92" spans="1:9" ht="18.75" customHeight="1" x14ac:dyDescent="0.15">
      <c r="A92" s="3">
        <v>87</v>
      </c>
      <c r="B92" s="7">
        <v>87</v>
      </c>
      <c r="C92" s="7">
        <v>24</v>
      </c>
      <c r="D92" s="7">
        <v>10</v>
      </c>
      <c r="E92" s="8">
        <v>-0.69785032723300666</v>
      </c>
      <c r="F92" s="8">
        <v>0.6394331788650941</v>
      </c>
      <c r="G92" s="7"/>
      <c r="H92" s="7"/>
      <c r="I92" s="3">
        <f t="shared" si="0"/>
        <v>0</v>
      </c>
    </row>
    <row r="93" spans="1:9" ht="18.75" customHeight="1" x14ac:dyDescent="0.15">
      <c r="A93" s="3">
        <v>88</v>
      </c>
      <c r="B93" s="7">
        <v>88</v>
      </c>
      <c r="C93" s="7">
        <v>29</v>
      </c>
      <c r="D93" s="7">
        <v>10</v>
      </c>
      <c r="E93" s="8">
        <v>-0.84085567422408791</v>
      </c>
      <c r="F93" s="8">
        <v>0.90348162565750834</v>
      </c>
      <c r="G93" s="7"/>
      <c r="H93" s="7"/>
      <c r="I93" s="3">
        <f t="shared" si="0"/>
        <v>0</v>
      </c>
    </row>
    <row r="94" spans="1:9" ht="18.75" customHeight="1" x14ac:dyDescent="0.15">
      <c r="A94" s="3">
        <v>89</v>
      </c>
      <c r="B94" s="7">
        <v>89</v>
      </c>
      <c r="C94" s="7">
        <v>34</v>
      </c>
      <c r="D94" s="7">
        <v>10</v>
      </c>
      <c r="E94" s="8">
        <v>-0.98307078466174425</v>
      </c>
      <c r="F94" s="8">
        <v>1.2132907007721616</v>
      </c>
      <c r="G94" s="7"/>
      <c r="H94" s="7"/>
      <c r="I94" s="3">
        <f t="shared" si="0"/>
        <v>0</v>
      </c>
    </row>
    <row r="95" spans="1:9" ht="18.75" customHeight="1" x14ac:dyDescent="0.15">
      <c r="A95" s="3">
        <v>90</v>
      </c>
      <c r="B95" s="7">
        <v>90</v>
      </c>
      <c r="C95" s="7">
        <v>39</v>
      </c>
      <c r="D95" s="7">
        <v>10</v>
      </c>
      <c r="E95" s="8">
        <v>-1.1241350427172787</v>
      </c>
      <c r="F95" s="8">
        <v>1.5670829124547663</v>
      </c>
      <c r="G95" s="7"/>
      <c r="H95" s="7"/>
      <c r="I95" s="3">
        <f t="shared" si="0"/>
        <v>0</v>
      </c>
    </row>
    <row r="96" spans="1:9" ht="18.75" customHeight="1" x14ac:dyDescent="0.15">
      <c r="A96" s="3">
        <v>91</v>
      </c>
      <c r="B96" s="7">
        <v>91</v>
      </c>
      <c r="C96" s="7">
        <v>44</v>
      </c>
      <c r="D96" s="7">
        <v>10</v>
      </c>
      <c r="E96" s="8">
        <v>-1.2637434863817771</v>
      </c>
      <c r="F96" s="8">
        <v>1.9627568780179532</v>
      </c>
      <c r="G96" s="7"/>
      <c r="H96" s="7"/>
      <c r="I96" s="3">
        <f t="shared" si="0"/>
        <v>0</v>
      </c>
    </row>
    <row r="97" spans="1:10" ht="18.75" customHeight="1" x14ac:dyDescent="0.15">
      <c r="A97" s="3">
        <v>92</v>
      </c>
      <c r="B97" s="7">
        <v>92</v>
      </c>
      <c r="C97" s="7">
        <v>49</v>
      </c>
      <c r="D97" s="7">
        <v>10</v>
      </c>
      <c r="E97" s="8">
        <v>-1.4016536022539672</v>
      </c>
      <c r="F97" s="8">
        <v>2.39795415259684</v>
      </c>
      <c r="G97" s="7"/>
      <c r="H97" s="7"/>
      <c r="I97" s="3">
        <f t="shared" si="0"/>
        <v>0</v>
      </c>
    </row>
    <row r="98" spans="1:10" ht="18.75" customHeight="1" x14ac:dyDescent="0.15">
      <c r="A98" s="3">
        <v>93</v>
      </c>
      <c r="B98" s="7">
        <v>93</v>
      </c>
      <c r="C98" s="7">
        <v>55</v>
      </c>
      <c r="D98" s="7">
        <v>10</v>
      </c>
      <c r="E98" s="8">
        <v>-1.5628004925212693</v>
      </c>
      <c r="F98" s="8">
        <v>2.9685709744296194</v>
      </c>
      <c r="G98" s="7"/>
      <c r="H98" s="7"/>
      <c r="I98" s="3">
        <f t="shared" si="0"/>
        <v>0</v>
      </c>
    </row>
    <row r="99" spans="1:10" ht="18.75" customHeight="1" x14ac:dyDescent="0.15">
      <c r="A99" s="3">
        <v>94</v>
      </c>
      <c r="B99" s="7">
        <v>94</v>
      </c>
      <c r="C99" s="7">
        <v>61</v>
      </c>
      <c r="D99" s="7">
        <v>10</v>
      </c>
      <c r="E99" s="8">
        <v>-1.7202161568014049</v>
      </c>
      <c r="F99" s="8">
        <v>3.5868520028584134</v>
      </c>
      <c r="G99" s="7"/>
      <c r="H99" s="7"/>
      <c r="I99" s="3">
        <f t="shared" si="0"/>
        <v>0</v>
      </c>
    </row>
    <row r="100" spans="1:10" ht="18.75" customHeight="1" x14ac:dyDescent="0.15">
      <c r="A100" s="3">
        <v>95</v>
      </c>
      <c r="B100" s="7">
        <v>95</v>
      </c>
      <c r="C100" s="7">
        <v>67.5</v>
      </c>
      <c r="D100" s="7">
        <v>10</v>
      </c>
      <c r="E100" s="8">
        <v>-1.8846554996736185</v>
      </c>
      <c r="F100" s="8">
        <v>4.3044634715835421</v>
      </c>
      <c r="G100" s="7"/>
      <c r="H100" s="7"/>
      <c r="I100" s="3">
        <f t="shared" si="0"/>
        <v>0</v>
      </c>
    </row>
    <row r="101" spans="1:10" ht="18.75" customHeight="1" x14ac:dyDescent="0.15">
      <c r="A101" s="3">
        <v>96</v>
      </c>
      <c r="B101" s="7">
        <v>96</v>
      </c>
      <c r="C101" s="7">
        <v>74</v>
      </c>
      <c r="D101" s="7">
        <v>10</v>
      </c>
      <c r="E101" s="8">
        <v>-2.0423226818157354</v>
      </c>
      <c r="F101" s="8">
        <v>5.0645684184009969</v>
      </c>
      <c r="G101" s="7"/>
      <c r="H101" s="7"/>
      <c r="I101" s="3">
        <f t="shared" si="0"/>
        <v>0</v>
      </c>
    </row>
    <row r="102" spans="1:10" ht="18.75" customHeight="1" x14ac:dyDescent="0.15">
      <c r="A102" s="3">
        <v>97</v>
      </c>
      <c r="B102" s="7">
        <v>97</v>
      </c>
      <c r="C102" s="7">
        <v>80.5</v>
      </c>
      <c r="D102" s="7">
        <v>10</v>
      </c>
      <c r="E102" s="8">
        <v>-2.1918664462627078</v>
      </c>
      <c r="F102" s="8">
        <v>5.8596839718641913</v>
      </c>
      <c r="G102" s="7"/>
      <c r="H102" s="7"/>
      <c r="I102" s="3">
        <f t="shared" si="0"/>
        <v>0</v>
      </c>
    </row>
    <row r="103" spans="1:10" ht="18.75" customHeight="1" x14ac:dyDescent="0.15">
      <c r="A103" s="3">
        <v>98</v>
      </c>
      <c r="B103" s="7">
        <v>98</v>
      </c>
      <c r="C103" s="7">
        <v>87</v>
      </c>
      <c r="D103" s="7">
        <v>10</v>
      </c>
      <c r="E103" s="8">
        <v>-2.3319559565490522</v>
      </c>
      <c r="F103" s="8">
        <v>6.6818296183266117</v>
      </c>
      <c r="G103" s="7"/>
      <c r="H103" s="7"/>
      <c r="I103" s="3">
        <f t="shared" si="0"/>
        <v>0</v>
      </c>
    </row>
    <row r="104" spans="1:10" ht="18.75" customHeight="1" x14ac:dyDescent="0.15">
      <c r="A104" s="3">
        <v>99</v>
      </c>
      <c r="B104" s="7">
        <v>99</v>
      </c>
      <c r="C104" s="7">
        <v>93.5</v>
      </c>
      <c r="D104" s="7">
        <v>10</v>
      </c>
      <c r="E104" s="8">
        <v>-2.4616202005384591</v>
      </c>
      <c r="F104" s="8">
        <v>7.5225272951320337</v>
      </c>
      <c r="G104" s="7"/>
      <c r="H104" s="7"/>
      <c r="I104" s="3">
        <f t="shared" si="0"/>
        <v>0</v>
      </c>
    </row>
    <row r="105" spans="1:10" ht="18.75" customHeight="1" x14ac:dyDescent="0.15">
      <c r="A105" s="3">
        <v>100</v>
      </c>
      <c r="B105" s="7">
        <v>100</v>
      </c>
      <c r="C105" s="7">
        <v>100</v>
      </c>
      <c r="D105" s="7">
        <v>10</v>
      </c>
      <c r="E105" s="8">
        <v>-2.5803287353483579</v>
      </c>
      <c r="F105" s="8">
        <v>8.3773752003116702</v>
      </c>
      <c r="G105" s="7">
        <v>-210</v>
      </c>
      <c r="H105" s="7"/>
      <c r="I105" s="3">
        <f t="shared" si="0"/>
        <v>541.8690344231552</v>
      </c>
    </row>
    <row r="106" spans="1:10" ht="18.75" customHeight="1" x14ac:dyDescent="0.15">
      <c r="F106" s="13" t="s">
        <v>28</v>
      </c>
      <c r="G106" s="1">
        <f>SUM(G6:G105)</f>
        <v>-1680</v>
      </c>
      <c r="H106" s="9" t="s">
        <v>11</v>
      </c>
      <c r="I106" s="3">
        <f>SUM(I6:I105)</f>
        <v>2142.7360078093352</v>
      </c>
    </row>
    <row r="107" spans="1:10" ht="18.75" customHeight="1" x14ac:dyDescent="0.15">
      <c r="H107" s="9" t="s">
        <v>23</v>
      </c>
      <c r="I107" s="3">
        <f>P74</f>
        <v>1436.4239867858212</v>
      </c>
    </row>
    <row r="108" spans="1:10" ht="18.75" customHeight="1" x14ac:dyDescent="0.15">
      <c r="H108" s="9" t="s">
        <v>22</v>
      </c>
      <c r="I108" s="11">
        <f>I107-I106</f>
        <v>-706.31202102351403</v>
      </c>
      <c r="J108" s="2" t="s">
        <v>93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dcterms:created xsi:type="dcterms:W3CDTF">2019-06-13T04:51:06Z</dcterms:created>
  <dcterms:modified xsi:type="dcterms:W3CDTF">2019-08-22T22:21:35Z</dcterms:modified>
</cp:coreProperties>
</file>