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880"/>
  </bookViews>
  <sheets>
    <sheet name="有限変形理論" sheetId="4" r:id="rId1"/>
    <sheet name="Sheet2" sheetId="2" r:id="rId2"/>
    <sheet name="Sheet3" sheetId="3" r:id="rId3"/>
  </sheets>
  <definedNames>
    <definedName name="solver_adj" localSheetId="0" hidden="1">有限変形理論!$F$7:$F$16,有限変形理論!$F$18:$F$27,有限変形理論!$G$7:$G$27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有限変形理論!$Q$42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G87" i="4" l="1"/>
  <c r="H87" i="4"/>
  <c r="I87" i="4"/>
  <c r="J87" i="4"/>
  <c r="K87" i="4"/>
  <c r="L87" i="4"/>
  <c r="M87" i="4"/>
  <c r="S87" i="4" s="1"/>
  <c r="N87" i="4"/>
  <c r="T87" i="4" s="1"/>
  <c r="O87" i="4"/>
  <c r="P87" i="4"/>
  <c r="V87" i="4" s="1"/>
  <c r="Q87" i="4"/>
  <c r="W87" i="4" s="1"/>
  <c r="R87" i="4"/>
  <c r="U87" i="4"/>
  <c r="AH87" i="4" s="1"/>
  <c r="X87" i="4"/>
  <c r="Y87" i="4"/>
  <c r="G88" i="4"/>
  <c r="H88" i="4"/>
  <c r="I88" i="4"/>
  <c r="J88" i="4"/>
  <c r="Y88" i="4" s="1"/>
  <c r="K88" i="4"/>
  <c r="L88" i="4"/>
  <c r="M88" i="4"/>
  <c r="S88" i="4" s="1"/>
  <c r="N88" i="4"/>
  <c r="T88" i="4" s="1"/>
  <c r="O88" i="4"/>
  <c r="P88" i="4"/>
  <c r="V88" i="4" s="1"/>
  <c r="Q88" i="4"/>
  <c r="W88" i="4" s="1"/>
  <c r="R88" i="4"/>
  <c r="U88" i="4"/>
  <c r="X88" i="4"/>
  <c r="AH88" i="4"/>
  <c r="AG87" i="4" l="1"/>
  <c r="AF88" i="4"/>
  <c r="Z88" i="4"/>
  <c r="AA88" i="4" s="1"/>
  <c r="AE88" i="4" s="1"/>
  <c r="AG88" i="4"/>
  <c r="Z87" i="4"/>
  <c r="AA87" i="4" s="1"/>
  <c r="AC87" i="4" s="1"/>
  <c r="AF87" i="4"/>
  <c r="R86" i="4"/>
  <c r="Q86" i="4"/>
  <c r="P86" i="4"/>
  <c r="O86" i="4"/>
  <c r="N86" i="4"/>
  <c r="M86" i="4"/>
  <c r="L86" i="4"/>
  <c r="X86" i="4" s="1"/>
  <c r="K86" i="4"/>
  <c r="J86" i="4"/>
  <c r="I86" i="4"/>
  <c r="U86" i="4" s="1"/>
  <c r="H86" i="4"/>
  <c r="G86" i="4"/>
  <c r="R85" i="4"/>
  <c r="Q85" i="4"/>
  <c r="P85" i="4"/>
  <c r="O85" i="4"/>
  <c r="N85" i="4"/>
  <c r="M85" i="4"/>
  <c r="L85" i="4"/>
  <c r="X85" i="4" s="1"/>
  <c r="K85" i="4"/>
  <c r="J85" i="4"/>
  <c r="I85" i="4"/>
  <c r="U85" i="4" s="1"/>
  <c r="H85" i="4"/>
  <c r="G85" i="4"/>
  <c r="R84" i="4"/>
  <c r="Q84" i="4"/>
  <c r="P84" i="4"/>
  <c r="O84" i="4"/>
  <c r="N84" i="4"/>
  <c r="M84" i="4"/>
  <c r="L84" i="4"/>
  <c r="X84" i="4" s="1"/>
  <c r="K84" i="4"/>
  <c r="J84" i="4"/>
  <c r="I84" i="4"/>
  <c r="U84" i="4" s="1"/>
  <c r="H84" i="4"/>
  <c r="G84" i="4"/>
  <c r="R83" i="4"/>
  <c r="Q83" i="4"/>
  <c r="P83" i="4"/>
  <c r="O83" i="4"/>
  <c r="N83" i="4"/>
  <c r="M83" i="4"/>
  <c r="L83" i="4"/>
  <c r="X83" i="4" s="1"/>
  <c r="K83" i="4"/>
  <c r="J83" i="4"/>
  <c r="I83" i="4"/>
  <c r="H83" i="4"/>
  <c r="G83" i="4"/>
  <c r="R82" i="4"/>
  <c r="Q82" i="4"/>
  <c r="P82" i="4"/>
  <c r="O82" i="4"/>
  <c r="N82" i="4"/>
  <c r="M82" i="4"/>
  <c r="L82" i="4"/>
  <c r="X82" i="4" s="1"/>
  <c r="K82" i="4"/>
  <c r="J82" i="4"/>
  <c r="I82" i="4"/>
  <c r="U82" i="4" s="1"/>
  <c r="H82" i="4"/>
  <c r="G82" i="4"/>
  <c r="R81" i="4"/>
  <c r="Q81" i="4"/>
  <c r="P81" i="4"/>
  <c r="O81" i="4"/>
  <c r="N81" i="4"/>
  <c r="M81" i="4"/>
  <c r="L81" i="4"/>
  <c r="X81" i="4" s="1"/>
  <c r="K81" i="4"/>
  <c r="J81" i="4"/>
  <c r="I81" i="4"/>
  <c r="U81" i="4" s="1"/>
  <c r="H81" i="4"/>
  <c r="G81" i="4"/>
  <c r="R80" i="4"/>
  <c r="Q80" i="4"/>
  <c r="P80" i="4"/>
  <c r="O80" i="4"/>
  <c r="N80" i="4"/>
  <c r="M80" i="4"/>
  <c r="L80" i="4"/>
  <c r="X80" i="4" s="1"/>
  <c r="K80" i="4"/>
  <c r="J80" i="4"/>
  <c r="I80" i="4"/>
  <c r="U80" i="4" s="1"/>
  <c r="H80" i="4"/>
  <c r="G80" i="4"/>
  <c r="R79" i="4"/>
  <c r="Q79" i="4"/>
  <c r="P79" i="4"/>
  <c r="O79" i="4"/>
  <c r="N79" i="4"/>
  <c r="M79" i="4"/>
  <c r="L79" i="4"/>
  <c r="X79" i="4" s="1"/>
  <c r="K79" i="4"/>
  <c r="J79" i="4"/>
  <c r="I79" i="4"/>
  <c r="U79" i="4" s="1"/>
  <c r="H79" i="4"/>
  <c r="G79" i="4"/>
  <c r="R78" i="4"/>
  <c r="Q78" i="4"/>
  <c r="P78" i="4"/>
  <c r="O78" i="4"/>
  <c r="N78" i="4"/>
  <c r="M78" i="4"/>
  <c r="L78" i="4"/>
  <c r="X78" i="4" s="1"/>
  <c r="K78" i="4"/>
  <c r="J78" i="4"/>
  <c r="I78" i="4"/>
  <c r="U78" i="4" s="1"/>
  <c r="H78" i="4"/>
  <c r="G78" i="4"/>
  <c r="R77" i="4"/>
  <c r="Q77" i="4"/>
  <c r="P77" i="4"/>
  <c r="O77" i="4"/>
  <c r="N77" i="4"/>
  <c r="M77" i="4"/>
  <c r="L77" i="4"/>
  <c r="X77" i="4" s="1"/>
  <c r="K77" i="4"/>
  <c r="J77" i="4"/>
  <c r="I77" i="4"/>
  <c r="U77" i="4" s="1"/>
  <c r="H77" i="4"/>
  <c r="G77" i="4"/>
  <c r="R76" i="4"/>
  <c r="Q76" i="4"/>
  <c r="P76" i="4"/>
  <c r="O76" i="4"/>
  <c r="N76" i="4"/>
  <c r="M76" i="4"/>
  <c r="L76" i="4"/>
  <c r="X76" i="4" s="1"/>
  <c r="K76" i="4"/>
  <c r="J76" i="4"/>
  <c r="I76" i="4"/>
  <c r="U76" i="4" s="1"/>
  <c r="H76" i="4"/>
  <c r="G76" i="4"/>
  <c r="R75" i="4"/>
  <c r="Q75" i="4"/>
  <c r="P75" i="4"/>
  <c r="O75" i="4"/>
  <c r="N75" i="4"/>
  <c r="M75" i="4"/>
  <c r="L75" i="4"/>
  <c r="X75" i="4" s="1"/>
  <c r="K75" i="4"/>
  <c r="J75" i="4"/>
  <c r="I75" i="4"/>
  <c r="H75" i="4"/>
  <c r="G75" i="4"/>
  <c r="R74" i="4"/>
  <c r="Q74" i="4"/>
  <c r="P74" i="4"/>
  <c r="O74" i="4"/>
  <c r="N74" i="4"/>
  <c r="M74" i="4"/>
  <c r="L74" i="4"/>
  <c r="X74" i="4" s="1"/>
  <c r="K74" i="4"/>
  <c r="J74" i="4"/>
  <c r="I74" i="4"/>
  <c r="U74" i="4" s="1"/>
  <c r="H74" i="4"/>
  <c r="G74" i="4"/>
  <c r="R73" i="4"/>
  <c r="Q73" i="4"/>
  <c r="P73" i="4"/>
  <c r="O73" i="4"/>
  <c r="N73" i="4"/>
  <c r="M73" i="4"/>
  <c r="L73" i="4"/>
  <c r="X73" i="4" s="1"/>
  <c r="K73" i="4"/>
  <c r="J73" i="4"/>
  <c r="I73" i="4"/>
  <c r="U73" i="4" s="1"/>
  <c r="H73" i="4"/>
  <c r="G73" i="4"/>
  <c r="R72" i="4"/>
  <c r="Q72" i="4"/>
  <c r="P72" i="4"/>
  <c r="O72" i="4"/>
  <c r="N72" i="4"/>
  <c r="M72" i="4"/>
  <c r="L72" i="4"/>
  <c r="X72" i="4" s="1"/>
  <c r="K72" i="4"/>
  <c r="J72" i="4"/>
  <c r="I72" i="4"/>
  <c r="U72" i="4" s="1"/>
  <c r="H72" i="4"/>
  <c r="G72" i="4"/>
  <c r="R71" i="4"/>
  <c r="Q71" i="4"/>
  <c r="P71" i="4"/>
  <c r="O71" i="4"/>
  <c r="N71" i="4"/>
  <c r="M71" i="4"/>
  <c r="L71" i="4"/>
  <c r="X71" i="4" s="1"/>
  <c r="K71" i="4"/>
  <c r="J71" i="4"/>
  <c r="I71" i="4"/>
  <c r="U71" i="4" s="1"/>
  <c r="H71" i="4"/>
  <c r="G71" i="4"/>
  <c r="R70" i="4"/>
  <c r="Q70" i="4"/>
  <c r="P70" i="4"/>
  <c r="O70" i="4"/>
  <c r="N70" i="4"/>
  <c r="M70" i="4"/>
  <c r="L70" i="4"/>
  <c r="X70" i="4" s="1"/>
  <c r="K70" i="4"/>
  <c r="J70" i="4"/>
  <c r="I70" i="4"/>
  <c r="U70" i="4" s="1"/>
  <c r="H70" i="4"/>
  <c r="G70" i="4"/>
  <c r="R69" i="4"/>
  <c r="Q69" i="4"/>
  <c r="P69" i="4"/>
  <c r="O69" i="4"/>
  <c r="N69" i="4"/>
  <c r="M69" i="4"/>
  <c r="L69" i="4"/>
  <c r="K69" i="4"/>
  <c r="J69" i="4"/>
  <c r="I69" i="4"/>
  <c r="U69" i="4" s="1"/>
  <c r="H69" i="4"/>
  <c r="G69" i="4"/>
  <c r="R68" i="4"/>
  <c r="Q68" i="4"/>
  <c r="P68" i="4"/>
  <c r="O68" i="4"/>
  <c r="N68" i="4"/>
  <c r="M68" i="4"/>
  <c r="L68" i="4"/>
  <c r="K68" i="4"/>
  <c r="J68" i="4"/>
  <c r="I68" i="4"/>
  <c r="U68" i="4" s="1"/>
  <c r="H68" i="4"/>
  <c r="G68" i="4"/>
  <c r="R67" i="4"/>
  <c r="Q67" i="4"/>
  <c r="P67" i="4"/>
  <c r="O67" i="4"/>
  <c r="N67" i="4"/>
  <c r="M67" i="4"/>
  <c r="L67" i="4"/>
  <c r="X67" i="4" s="1"/>
  <c r="K67" i="4"/>
  <c r="J67" i="4"/>
  <c r="I67" i="4"/>
  <c r="H67" i="4"/>
  <c r="G67" i="4"/>
  <c r="R66" i="4"/>
  <c r="Q66" i="4"/>
  <c r="P66" i="4"/>
  <c r="O66" i="4"/>
  <c r="N66" i="4"/>
  <c r="M66" i="4"/>
  <c r="L66" i="4"/>
  <c r="X66" i="4" s="1"/>
  <c r="K66" i="4"/>
  <c r="J66" i="4"/>
  <c r="I66" i="4"/>
  <c r="H66" i="4"/>
  <c r="G66" i="4"/>
  <c r="R65" i="4"/>
  <c r="Q65" i="4"/>
  <c r="P65" i="4"/>
  <c r="O65" i="4"/>
  <c r="N65" i="4"/>
  <c r="M65" i="4"/>
  <c r="L65" i="4"/>
  <c r="K65" i="4"/>
  <c r="J65" i="4"/>
  <c r="I65" i="4"/>
  <c r="H65" i="4"/>
  <c r="G65" i="4"/>
  <c r="R64" i="4"/>
  <c r="Q64" i="4"/>
  <c r="P64" i="4"/>
  <c r="O64" i="4"/>
  <c r="N64" i="4"/>
  <c r="M64" i="4"/>
  <c r="L64" i="4"/>
  <c r="K64" i="4"/>
  <c r="J64" i="4"/>
  <c r="I64" i="4"/>
  <c r="U64" i="4" s="1"/>
  <c r="H64" i="4"/>
  <c r="G64" i="4"/>
  <c r="R63" i="4"/>
  <c r="Q63" i="4"/>
  <c r="P63" i="4"/>
  <c r="O63" i="4"/>
  <c r="N63" i="4"/>
  <c r="M63" i="4"/>
  <c r="L63" i="4"/>
  <c r="X63" i="4" s="1"/>
  <c r="K63" i="4"/>
  <c r="J63" i="4"/>
  <c r="I63" i="4"/>
  <c r="H63" i="4"/>
  <c r="G63" i="4"/>
  <c r="R62" i="4"/>
  <c r="Q62" i="4"/>
  <c r="P62" i="4"/>
  <c r="O62" i="4"/>
  <c r="N62" i="4"/>
  <c r="M62" i="4"/>
  <c r="L62" i="4"/>
  <c r="K62" i="4"/>
  <c r="J62" i="4"/>
  <c r="I62" i="4"/>
  <c r="H62" i="4"/>
  <c r="G62" i="4"/>
  <c r="R61" i="4"/>
  <c r="Q61" i="4"/>
  <c r="P61" i="4"/>
  <c r="O61" i="4"/>
  <c r="N61" i="4"/>
  <c r="M61" i="4"/>
  <c r="L61" i="4"/>
  <c r="K61" i="4"/>
  <c r="J61" i="4"/>
  <c r="I61" i="4"/>
  <c r="H61" i="4"/>
  <c r="G61" i="4"/>
  <c r="R60" i="4"/>
  <c r="Q60" i="4"/>
  <c r="P60" i="4"/>
  <c r="O60" i="4"/>
  <c r="N60" i="4"/>
  <c r="M60" i="4"/>
  <c r="L60" i="4"/>
  <c r="K60" i="4"/>
  <c r="J60" i="4"/>
  <c r="I60" i="4"/>
  <c r="H60" i="4"/>
  <c r="G60" i="4"/>
  <c r="R59" i="4"/>
  <c r="Q59" i="4"/>
  <c r="P59" i="4"/>
  <c r="O59" i="4"/>
  <c r="N59" i="4"/>
  <c r="M59" i="4"/>
  <c r="L59" i="4"/>
  <c r="K59" i="4"/>
  <c r="J59" i="4"/>
  <c r="I59" i="4"/>
  <c r="H59" i="4"/>
  <c r="G59" i="4"/>
  <c r="R58" i="4"/>
  <c r="Q58" i="4"/>
  <c r="P58" i="4"/>
  <c r="O58" i="4"/>
  <c r="N58" i="4"/>
  <c r="M58" i="4"/>
  <c r="L58" i="4"/>
  <c r="K58" i="4"/>
  <c r="J58" i="4"/>
  <c r="I58" i="4"/>
  <c r="U58" i="4" s="1"/>
  <c r="H58" i="4"/>
  <c r="G58" i="4"/>
  <c r="R57" i="4"/>
  <c r="Q57" i="4"/>
  <c r="P57" i="4"/>
  <c r="O57" i="4"/>
  <c r="N57" i="4"/>
  <c r="M57" i="4"/>
  <c r="L57" i="4"/>
  <c r="K57" i="4"/>
  <c r="J57" i="4"/>
  <c r="I57" i="4"/>
  <c r="H57" i="4"/>
  <c r="G57" i="4"/>
  <c r="R56" i="4"/>
  <c r="Q56" i="4"/>
  <c r="P56" i="4"/>
  <c r="O56" i="4"/>
  <c r="N56" i="4"/>
  <c r="M56" i="4"/>
  <c r="L56" i="4"/>
  <c r="K56" i="4"/>
  <c r="J56" i="4"/>
  <c r="I56" i="4"/>
  <c r="H56" i="4"/>
  <c r="G56" i="4"/>
  <c r="R55" i="4"/>
  <c r="Q55" i="4"/>
  <c r="P55" i="4"/>
  <c r="O55" i="4"/>
  <c r="N55" i="4"/>
  <c r="M55" i="4"/>
  <c r="L55" i="4"/>
  <c r="K55" i="4"/>
  <c r="J55" i="4"/>
  <c r="I55" i="4"/>
  <c r="U55" i="4" s="1"/>
  <c r="H55" i="4"/>
  <c r="G55" i="4"/>
  <c r="R54" i="4"/>
  <c r="Q54" i="4"/>
  <c r="P54" i="4"/>
  <c r="O54" i="4"/>
  <c r="N54" i="4"/>
  <c r="M54" i="4"/>
  <c r="L54" i="4"/>
  <c r="K54" i="4"/>
  <c r="J54" i="4"/>
  <c r="I54" i="4"/>
  <c r="H54" i="4"/>
  <c r="G54" i="4"/>
  <c r="R53" i="4"/>
  <c r="Q53" i="4"/>
  <c r="P53" i="4"/>
  <c r="O53" i="4"/>
  <c r="N53" i="4"/>
  <c r="M53" i="4"/>
  <c r="L53" i="4"/>
  <c r="K53" i="4"/>
  <c r="J53" i="4"/>
  <c r="I53" i="4"/>
  <c r="H53" i="4"/>
  <c r="G53" i="4"/>
  <c r="R52" i="4"/>
  <c r="Q52" i="4"/>
  <c r="P52" i="4"/>
  <c r="O52" i="4"/>
  <c r="N52" i="4"/>
  <c r="M52" i="4"/>
  <c r="L52" i="4"/>
  <c r="K52" i="4"/>
  <c r="J52" i="4"/>
  <c r="I52" i="4"/>
  <c r="H52" i="4"/>
  <c r="G52" i="4"/>
  <c r="R51" i="4"/>
  <c r="Q51" i="4"/>
  <c r="P51" i="4"/>
  <c r="O51" i="4"/>
  <c r="N51" i="4"/>
  <c r="M51" i="4"/>
  <c r="L51" i="4"/>
  <c r="K51" i="4"/>
  <c r="J51" i="4"/>
  <c r="I51" i="4"/>
  <c r="H51" i="4"/>
  <c r="G51" i="4"/>
  <c r="R50" i="4"/>
  <c r="Q50" i="4"/>
  <c r="P50" i="4"/>
  <c r="O50" i="4"/>
  <c r="N50" i="4"/>
  <c r="M50" i="4"/>
  <c r="L50" i="4"/>
  <c r="K50" i="4"/>
  <c r="J50" i="4"/>
  <c r="I50" i="4"/>
  <c r="H50" i="4"/>
  <c r="G50" i="4"/>
  <c r="R49" i="4"/>
  <c r="Q49" i="4"/>
  <c r="P49" i="4"/>
  <c r="O49" i="4"/>
  <c r="N49" i="4"/>
  <c r="M49" i="4"/>
  <c r="L49" i="4"/>
  <c r="K49" i="4"/>
  <c r="J49" i="4"/>
  <c r="I49" i="4"/>
  <c r="H49" i="4"/>
  <c r="G49" i="4"/>
  <c r="R48" i="4"/>
  <c r="Q48" i="4"/>
  <c r="P48" i="4"/>
  <c r="O48" i="4"/>
  <c r="N48" i="4"/>
  <c r="M48" i="4"/>
  <c r="L48" i="4"/>
  <c r="K48" i="4"/>
  <c r="J48" i="4"/>
  <c r="I48" i="4"/>
  <c r="H48" i="4"/>
  <c r="G48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W85" i="4" l="1"/>
  <c r="W86" i="4"/>
  <c r="S86" i="4"/>
  <c r="S74" i="4"/>
  <c r="W77" i="4"/>
  <c r="W79" i="4"/>
  <c r="W81" i="4"/>
  <c r="S78" i="4"/>
  <c r="W83" i="4"/>
  <c r="W69" i="4"/>
  <c r="S76" i="4"/>
  <c r="S80" i="4"/>
  <c r="W71" i="4"/>
  <c r="W73" i="4"/>
  <c r="W74" i="4"/>
  <c r="W78" i="4"/>
  <c r="W72" i="4"/>
  <c r="W75" i="4"/>
  <c r="W80" i="4"/>
  <c r="V86" i="4"/>
  <c r="S81" i="4"/>
  <c r="W61" i="4"/>
  <c r="W66" i="4"/>
  <c r="W84" i="4"/>
  <c r="W63" i="4"/>
  <c r="W60" i="4"/>
  <c r="W64" i="4"/>
  <c r="W68" i="4"/>
  <c r="W70" i="4"/>
  <c r="W59" i="4"/>
  <c r="W65" i="4"/>
  <c r="W67" i="4"/>
  <c r="W82" i="4"/>
  <c r="W55" i="4"/>
  <c r="T86" i="4"/>
  <c r="T85" i="4"/>
  <c r="T84" i="4"/>
  <c r="T83" i="4"/>
  <c r="T78" i="4"/>
  <c r="T75" i="4"/>
  <c r="T76" i="4"/>
  <c r="T82" i="4"/>
  <c r="W49" i="4"/>
  <c r="W52" i="4"/>
  <c r="W53" i="4"/>
  <c r="W56" i="4"/>
  <c r="W54" i="4"/>
  <c r="W58" i="4"/>
  <c r="AB88" i="4"/>
  <c r="AI87" i="4"/>
  <c r="AL87" i="4" s="1"/>
  <c r="AO87" i="4" s="1"/>
  <c r="AC88" i="4"/>
  <c r="AD88" i="4" s="1"/>
  <c r="AJ88" i="4"/>
  <c r="AE87" i="4"/>
  <c r="AK88" i="4"/>
  <c r="AI88" i="4"/>
  <c r="AB87" i="4"/>
  <c r="AJ87" i="4"/>
  <c r="AM87" i="4" s="1"/>
  <c r="AP87" i="4" s="1"/>
  <c r="AK87" i="4"/>
  <c r="AN87" i="4" s="1"/>
  <c r="AQ87" i="4" s="1"/>
  <c r="AD87" i="4"/>
  <c r="X59" i="4"/>
  <c r="V85" i="4"/>
  <c r="X62" i="4"/>
  <c r="U65" i="4"/>
  <c r="U67" i="4"/>
  <c r="AH67" i="4" s="1"/>
  <c r="U59" i="4"/>
  <c r="U66" i="4"/>
  <c r="X61" i="4"/>
  <c r="V84" i="4"/>
  <c r="X53" i="4"/>
  <c r="U61" i="4"/>
  <c r="U57" i="4"/>
  <c r="U63" i="4"/>
  <c r="AH63" i="4" s="1"/>
  <c r="U53" i="4"/>
  <c r="U54" i="4"/>
  <c r="X60" i="4"/>
  <c r="X50" i="4"/>
  <c r="X51" i="4"/>
  <c r="X54" i="4"/>
  <c r="AH54" i="4" s="1"/>
  <c r="X57" i="4"/>
  <c r="AH57" i="4" s="1"/>
  <c r="U60" i="4"/>
  <c r="U62" i="4"/>
  <c r="W57" i="4"/>
  <c r="U83" i="4"/>
  <c r="AH83" i="4" s="1"/>
  <c r="U75" i="4"/>
  <c r="AH75" i="4" s="1"/>
  <c r="W76" i="4"/>
  <c r="U56" i="4"/>
  <c r="W62" i="4"/>
  <c r="W51" i="4"/>
  <c r="S73" i="4"/>
  <c r="W48" i="4"/>
  <c r="S82" i="4"/>
  <c r="S84" i="4"/>
  <c r="X48" i="4"/>
  <c r="X55" i="4"/>
  <c r="AH55" i="4" s="1"/>
  <c r="X52" i="4"/>
  <c r="V59" i="4"/>
  <c r="V71" i="4"/>
  <c r="V50" i="4"/>
  <c r="V51" i="4"/>
  <c r="T73" i="4"/>
  <c r="T74" i="4"/>
  <c r="T77" i="4"/>
  <c r="T79" i="4"/>
  <c r="T81" i="4"/>
  <c r="T80" i="4"/>
  <c r="U52" i="4"/>
  <c r="U48" i="4"/>
  <c r="W50" i="4"/>
  <c r="U51" i="4"/>
  <c r="AH51" i="4" s="1"/>
  <c r="Y49" i="4"/>
  <c r="Y51" i="4"/>
  <c r="Y53" i="4"/>
  <c r="Y55" i="4"/>
  <c r="Y57" i="4"/>
  <c r="Y59" i="4"/>
  <c r="Y66" i="4"/>
  <c r="Y68" i="4"/>
  <c r="Y70" i="4"/>
  <c r="Y75" i="4"/>
  <c r="T72" i="4"/>
  <c r="X65" i="4"/>
  <c r="AH65" i="4" s="1"/>
  <c r="T54" i="4"/>
  <c r="T71" i="4"/>
  <c r="V58" i="4"/>
  <c r="X58" i="4"/>
  <c r="AH58" i="4" s="1"/>
  <c r="T50" i="4"/>
  <c r="T52" i="4"/>
  <c r="T58" i="4"/>
  <c r="T70" i="4"/>
  <c r="V52" i="4"/>
  <c r="V55" i="4"/>
  <c r="V54" i="4"/>
  <c r="V63" i="4"/>
  <c r="T55" i="4"/>
  <c r="X64" i="4"/>
  <c r="AH64" i="4" s="1"/>
  <c r="T51" i="4"/>
  <c r="AG51" i="4" s="1"/>
  <c r="T61" i="4"/>
  <c r="V70" i="4"/>
  <c r="X69" i="4"/>
  <c r="AH69" i="4" s="1"/>
  <c r="U50" i="4"/>
  <c r="AH50" i="4" s="1"/>
  <c r="U49" i="4"/>
  <c r="T56" i="4"/>
  <c r="T59" i="4"/>
  <c r="T63" i="4"/>
  <c r="T68" i="4"/>
  <c r="V49" i="4"/>
  <c r="V66" i="4"/>
  <c r="X49" i="4"/>
  <c r="T53" i="4"/>
  <c r="T60" i="4"/>
  <c r="T49" i="4"/>
  <c r="T57" i="4"/>
  <c r="T64" i="4"/>
  <c r="T69" i="4"/>
  <c r="V65" i="4"/>
  <c r="V67" i="4"/>
  <c r="V69" i="4"/>
  <c r="V53" i="4"/>
  <c r="V56" i="4"/>
  <c r="V57" i="4"/>
  <c r="V68" i="4"/>
  <c r="X56" i="4"/>
  <c r="AH56" i="4" s="1"/>
  <c r="X68" i="4"/>
  <c r="AH68" i="4" s="1"/>
  <c r="T66" i="4"/>
  <c r="T67" i="4"/>
  <c r="T48" i="4"/>
  <c r="AG48" i="4" s="1"/>
  <c r="T62" i="4"/>
  <c r="AG62" i="4" s="1"/>
  <c r="T65" i="4"/>
  <c r="L42" i="4"/>
  <c r="AH76" i="4"/>
  <c r="AH77" i="4"/>
  <c r="AH78" i="4"/>
  <c r="AH79" i="4"/>
  <c r="AH80" i="4"/>
  <c r="AH82" i="4"/>
  <c r="AH84" i="4"/>
  <c r="AH85" i="4"/>
  <c r="AH86" i="4"/>
  <c r="S56" i="4"/>
  <c r="V81" i="4"/>
  <c r="S48" i="4"/>
  <c r="S62" i="4"/>
  <c r="S64" i="4"/>
  <c r="S67" i="4"/>
  <c r="S69" i="4"/>
  <c r="S71" i="4"/>
  <c r="V73" i="4"/>
  <c r="V75" i="4"/>
  <c r="V79" i="4"/>
  <c r="V83" i="4"/>
  <c r="S52" i="4"/>
  <c r="S58" i="4"/>
  <c r="S61" i="4"/>
  <c r="S63" i="4"/>
  <c r="S65" i="4"/>
  <c r="S72" i="4"/>
  <c r="V76" i="4"/>
  <c r="V77" i="4"/>
  <c r="V78" i="4"/>
  <c r="S54" i="4"/>
  <c r="S60" i="4"/>
  <c r="S50" i="4"/>
  <c r="AH72" i="4"/>
  <c r="Y48" i="4"/>
  <c r="Y60" i="4"/>
  <c r="Y62" i="4"/>
  <c r="Y64" i="4"/>
  <c r="AH71" i="4"/>
  <c r="Y71" i="4"/>
  <c r="AH74" i="4"/>
  <c r="Y77" i="4"/>
  <c r="Y79" i="4"/>
  <c r="Y83" i="4"/>
  <c r="Y85" i="4"/>
  <c r="AH53" i="4"/>
  <c r="V48" i="4"/>
  <c r="Y50" i="4"/>
  <c r="Y52" i="4"/>
  <c r="Y54" i="4"/>
  <c r="Y56" i="4"/>
  <c r="Y58" i="4"/>
  <c r="V61" i="4"/>
  <c r="Y61" i="4"/>
  <c r="AH66" i="4"/>
  <c r="AH70" i="4"/>
  <c r="S49" i="4"/>
  <c r="S51" i="4"/>
  <c r="S53" i="4"/>
  <c r="S55" i="4"/>
  <c r="S57" i="4"/>
  <c r="S59" i="4"/>
  <c r="V60" i="4"/>
  <c r="V62" i="4"/>
  <c r="Y63" i="4"/>
  <c r="V64" i="4"/>
  <c r="Y65" i="4"/>
  <c r="Y67" i="4"/>
  <c r="Y69" i="4"/>
  <c r="Y72" i="4"/>
  <c r="V72" i="4"/>
  <c r="AH73" i="4"/>
  <c r="Y73" i="4"/>
  <c r="S75" i="4"/>
  <c r="S66" i="4"/>
  <c r="S68" i="4"/>
  <c r="S70" i="4"/>
  <c r="Y74" i="4"/>
  <c r="V74" i="4"/>
  <c r="Y76" i="4"/>
  <c r="Y78" i="4"/>
  <c r="AH81" i="4"/>
  <c r="Y81" i="4"/>
  <c r="S77" i="4"/>
  <c r="S79" i="4"/>
  <c r="Y80" i="4"/>
  <c r="V80" i="4"/>
  <c r="Y82" i="4"/>
  <c r="V82" i="4"/>
  <c r="Y84" i="4"/>
  <c r="Y86" i="4"/>
  <c r="S83" i="4"/>
  <c r="S85" i="4"/>
  <c r="AG85" i="4" l="1"/>
  <c r="AF86" i="4"/>
  <c r="AG86" i="4"/>
  <c r="AG75" i="4"/>
  <c r="AG67" i="4"/>
  <c r="AG68" i="4"/>
  <c r="AG59" i="4"/>
  <c r="AG61" i="4"/>
  <c r="AG79" i="4"/>
  <c r="AG57" i="4"/>
  <c r="AG65" i="4"/>
  <c r="AG66" i="4"/>
  <c r="AG63" i="4"/>
  <c r="AG72" i="4"/>
  <c r="AG81" i="4"/>
  <c r="AG77" i="4"/>
  <c r="AG83" i="4"/>
  <c r="AG69" i="4"/>
  <c r="AG71" i="4"/>
  <c r="AG80" i="4"/>
  <c r="AG74" i="4"/>
  <c r="AG73" i="4"/>
  <c r="AG78" i="4"/>
  <c r="AG84" i="4"/>
  <c r="Z85" i="4"/>
  <c r="AA85" i="4" s="1"/>
  <c r="AG60" i="4"/>
  <c r="AG56" i="4"/>
  <c r="AG55" i="4"/>
  <c r="AG58" i="4"/>
  <c r="AG64" i="4"/>
  <c r="AG70" i="4"/>
  <c r="AG82" i="4"/>
  <c r="Z78" i="4"/>
  <c r="AK78" i="4" s="1"/>
  <c r="AG49" i="4"/>
  <c r="AG53" i="4"/>
  <c r="AG76" i="4"/>
  <c r="Z86" i="4"/>
  <c r="AK86" i="4" s="1"/>
  <c r="AG52" i="4"/>
  <c r="AG54" i="4"/>
  <c r="AL88" i="4"/>
  <c r="AO88" i="4" s="1"/>
  <c r="AN88" i="4"/>
  <c r="AQ88" i="4" s="1"/>
  <c r="AM88" i="4"/>
  <c r="AP88" i="4" s="1"/>
  <c r="Z84" i="4"/>
  <c r="AA84" i="4" s="1"/>
  <c r="AH59" i="4"/>
  <c r="AH62" i="4"/>
  <c r="AH61" i="4"/>
  <c r="AH60" i="4"/>
  <c r="AG50" i="4"/>
  <c r="AF84" i="4"/>
  <c r="AH48" i="4"/>
  <c r="Z76" i="4"/>
  <c r="AK76" i="4" s="1"/>
  <c r="AF73" i="4"/>
  <c r="AF55" i="4"/>
  <c r="AF51" i="4"/>
  <c r="Z81" i="4"/>
  <c r="AK81" i="4" s="1"/>
  <c r="AF69" i="4"/>
  <c r="AF66" i="4"/>
  <c r="AF76" i="4"/>
  <c r="AF63" i="4"/>
  <c r="Z71" i="4"/>
  <c r="AA71" i="4" s="1"/>
  <c r="AH52" i="4"/>
  <c r="AF81" i="4"/>
  <c r="Z73" i="4"/>
  <c r="Z59" i="4"/>
  <c r="Z79" i="4"/>
  <c r="AK79" i="4" s="1"/>
  <c r="AF78" i="4"/>
  <c r="Z50" i="4"/>
  <c r="AA50" i="4" s="1"/>
  <c r="AF54" i="4"/>
  <c r="AF58" i="4"/>
  <c r="AF50" i="4"/>
  <c r="AH49" i="4"/>
  <c r="AF56" i="4"/>
  <c r="AF71" i="4"/>
  <c r="Z68" i="4"/>
  <c r="AA68" i="4" s="1"/>
  <c r="AF65" i="4"/>
  <c r="Z69" i="4"/>
  <c r="AF67" i="4"/>
  <c r="Z67" i="4"/>
  <c r="AF52" i="4"/>
  <c r="Z58" i="4"/>
  <c r="AF83" i="4"/>
  <c r="AF77" i="4"/>
  <c r="AF70" i="4"/>
  <c r="AF57" i="4"/>
  <c r="AF53" i="4"/>
  <c r="AF49" i="4"/>
  <c r="Z65" i="4"/>
  <c r="AJ65" i="4" s="1"/>
  <c r="Z52" i="4"/>
  <c r="Z63" i="4"/>
  <c r="AJ63" i="4" s="1"/>
  <c r="Z56" i="4"/>
  <c r="AK56" i="4" s="1"/>
  <c r="AF75" i="4"/>
  <c r="Z54" i="4"/>
  <c r="Z75" i="4"/>
  <c r="AA75" i="4" s="1"/>
  <c r="Z83" i="4"/>
  <c r="AA83" i="4" s="1"/>
  <c r="Z77" i="4"/>
  <c r="AA77" i="4" s="1"/>
  <c r="AF68" i="4"/>
  <c r="AF59" i="4"/>
  <c r="AF80" i="4"/>
  <c r="Z80" i="4"/>
  <c r="AF85" i="4"/>
  <c r="AF79" i="4"/>
  <c r="AF64" i="4"/>
  <c r="Z64" i="4"/>
  <c r="AK64" i="4" s="1"/>
  <c r="AF62" i="4"/>
  <c r="Z62" i="4"/>
  <c r="AF60" i="4"/>
  <c r="Z60" i="4"/>
  <c r="Z70" i="4"/>
  <c r="AK70" i="4" s="1"/>
  <c r="Z66" i="4"/>
  <c r="AF61" i="4"/>
  <c r="Z61" i="4"/>
  <c r="AF48" i="4"/>
  <c r="Z48" i="4"/>
  <c r="Z57" i="4"/>
  <c r="AK57" i="4" s="1"/>
  <c r="Z55" i="4"/>
  <c r="AK55" i="4" s="1"/>
  <c r="Z53" i="4"/>
  <c r="Z51" i="4"/>
  <c r="AK51" i="4" s="1"/>
  <c r="Z49" i="4"/>
  <c r="AF82" i="4"/>
  <c r="Z82" i="4"/>
  <c r="AJ82" i="4" s="1"/>
  <c r="Z74" i="4"/>
  <c r="AF74" i="4"/>
  <c r="AF72" i="4"/>
  <c r="Z72" i="4"/>
  <c r="AJ69" i="4" l="1"/>
  <c r="AJ67" i="4"/>
  <c r="AJ59" i="4"/>
  <c r="AJ80" i="4"/>
  <c r="AA78" i="4"/>
  <c r="AE78" i="4" s="1"/>
  <c r="AJ85" i="4"/>
  <c r="AK85" i="4"/>
  <c r="AI85" i="4"/>
  <c r="AJ58" i="4"/>
  <c r="AI84" i="4"/>
  <c r="AJ78" i="4"/>
  <c r="AI78" i="4"/>
  <c r="AJ52" i="4"/>
  <c r="AA59" i="4"/>
  <c r="AC59" i="4" s="1"/>
  <c r="AD59" i="4" s="1"/>
  <c r="AJ84" i="4"/>
  <c r="AK84" i="4"/>
  <c r="AA86" i="4"/>
  <c r="AE86" i="4" s="1"/>
  <c r="AJ86" i="4"/>
  <c r="AI86" i="4"/>
  <c r="AJ54" i="4"/>
  <c r="AA76" i="4"/>
  <c r="AC76" i="4" s="1"/>
  <c r="AD76" i="4" s="1"/>
  <c r="AK62" i="4"/>
  <c r="AK60" i="4"/>
  <c r="AK48" i="4"/>
  <c r="AJ76" i="4"/>
  <c r="AI76" i="4"/>
  <c r="AI73" i="4"/>
  <c r="AA58" i="4"/>
  <c r="AC58" i="4" s="1"/>
  <c r="AD58" i="4" s="1"/>
  <c r="AK73" i="4"/>
  <c r="AA79" i="4"/>
  <c r="AE79" i="4" s="1"/>
  <c r="AI81" i="4"/>
  <c r="AJ81" i="4"/>
  <c r="AA81" i="4"/>
  <c r="AE81" i="4" s="1"/>
  <c r="AI58" i="4"/>
  <c r="AJ50" i="4"/>
  <c r="AA73" i="4"/>
  <c r="AE73" i="4" s="1"/>
  <c r="AK50" i="4"/>
  <c r="AK52" i="4"/>
  <c r="AJ73" i="4"/>
  <c r="AK49" i="4"/>
  <c r="AI66" i="4"/>
  <c r="AJ79" i="4"/>
  <c r="AI79" i="4"/>
  <c r="AI71" i="4"/>
  <c r="AI54" i="4"/>
  <c r="AJ71" i="4"/>
  <c r="AK71" i="4"/>
  <c r="AI50" i="4"/>
  <c r="AK68" i="4"/>
  <c r="AI59" i="4"/>
  <c r="AK59" i="4"/>
  <c r="AK69" i="4"/>
  <c r="AJ68" i="4"/>
  <c r="AI68" i="4"/>
  <c r="AA67" i="4"/>
  <c r="AC67" i="4" s="1"/>
  <c r="AD67" i="4" s="1"/>
  <c r="AA52" i="4"/>
  <c r="AE52" i="4" s="1"/>
  <c r="AA69" i="4"/>
  <c r="AE69" i="4" s="1"/>
  <c r="AJ56" i="4"/>
  <c r="AI69" i="4"/>
  <c r="AA54" i="4"/>
  <c r="AE54" i="4" s="1"/>
  <c r="AK54" i="4"/>
  <c r="AK58" i="4"/>
  <c r="AK67" i="4"/>
  <c r="AI65" i="4"/>
  <c r="AI52" i="4"/>
  <c r="AI67" i="4"/>
  <c r="AC83" i="4"/>
  <c r="AD83" i="4" s="1"/>
  <c r="AE83" i="4"/>
  <c r="AE75" i="4"/>
  <c r="AC75" i="4"/>
  <c r="AD75" i="4" s="1"/>
  <c r="AE71" i="4"/>
  <c r="AC71" i="4"/>
  <c r="AE50" i="4"/>
  <c r="AC50" i="4"/>
  <c r="AD50" i="4" s="1"/>
  <c r="AK65" i="4"/>
  <c r="AE84" i="4"/>
  <c r="AC84" i="4"/>
  <c r="AD84" i="4" s="1"/>
  <c r="AE68" i="4"/>
  <c r="AC68" i="4"/>
  <c r="AD68" i="4" s="1"/>
  <c r="AE85" i="4"/>
  <c r="AC85" i="4"/>
  <c r="AD85" i="4" s="1"/>
  <c r="AE77" i="4"/>
  <c r="AC77" i="4"/>
  <c r="AD77" i="4" s="1"/>
  <c r="AB71" i="4"/>
  <c r="AB83" i="4"/>
  <c r="AB75" i="4"/>
  <c r="AB85" i="4"/>
  <c r="AB84" i="4"/>
  <c r="AA63" i="4"/>
  <c r="AJ75" i="4"/>
  <c r="AI53" i="4"/>
  <c r="AI56" i="4"/>
  <c r="AK63" i="4"/>
  <c r="AA56" i="4"/>
  <c r="AB68" i="4"/>
  <c r="AB77" i="4"/>
  <c r="AB50" i="4"/>
  <c r="AA65" i="4"/>
  <c r="AI63" i="4"/>
  <c r="AK75" i="4"/>
  <c r="AK53" i="4"/>
  <c r="AI75" i="4"/>
  <c r="AI60" i="4"/>
  <c r="AI62" i="4"/>
  <c r="AI64" i="4"/>
  <c r="AK77" i="4"/>
  <c r="AK66" i="4"/>
  <c r="AJ83" i="4"/>
  <c r="AK83" i="4"/>
  <c r="AI83" i="4"/>
  <c r="AI72" i="4"/>
  <c r="AI74" i="4"/>
  <c r="AI48" i="4"/>
  <c r="AI61" i="4"/>
  <c r="AJ77" i="4"/>
  <c r="AI77" i="4"/>
  <c r="AA72" i="4"/>
  <c r="AK72" i="4"/>
  <c r="AJ72" i="4"/>
  <c r="AA74" i="4"/>
  <c r="AK74" i="4"/>
  <c r="AI82" i="4"/>
  <c r="AA51" i="4"/>
  <c r="AJ51" i="4"/>
  <c r="AA55" i="4"/>
  <c r="AJ55" i="4"/>
  <c r="AA48" i="4"/>
  <c r="AJ48" i="4"/>
  <c r="AA61" i="4"/>
  <c r="AJ61" i="4"/>
  <c r="AK61" i="4"/>
  <c r="AA70" i="4"/>
  <c r="AJ70" i="4"/>
  <c r="AA60" i="4"/>
  <c r="AJ60" i="4"/>
  <c r="AA62" i="4"/>
  <c r="AJ62" i="4"/>
  <c r="AA64" i="4"/>
  <c r="AJ64" i="4"/>
  <c r="AJ74" i="4"/>
  <c r="AI80" i="4"/>
  <c r="AI51" i="4"/>
  <c r="AA82" i="4"/>
  <c r="AK82" i="4"/>
  <c r="AA49" i="4"/>
  <c r="AJ49" i="4"/>
  <c r="AA53" i="4"/>
  <c r="AJ53" i="4"/>
  <c r="AA57" i="4"/>
  <c r="AJ57" i="4"/>
  <c r="AA66" i="4"/>
  <c r="AJ66" i="4"/>
  <c r="AA80" i="4"/>
  <c r="AK80" i="4"/>
  <c r="AI49" i="4"/>
  <c r="AI57" i="4"/>
  <c r="AI70" i="4"/>
  <c r="AI55" i="4"/>
  <c r="AE58" i="4" l="1"/>
  <c r="AC69" i="4"/>
  <c r="AD69" i="4" s="1"/>
  <c r="AC78" i="4"/>
  <c r="AD78" i="4" s="1"/>
  <c r="AB78" i="4"/>
  <c r="AE76" i="4"/>
  <c r="AC86" i="4"/>
  <c r="AD86" i="4" s="1"/>
  <c r="AE59" i="4"/>
  <c r="AB59" i="4"/>
  <c r="AB86" i="4"/>
  <c r="AB76" i="4"/>
  <c r="AN71" i="4"/>
  <c r="AQ71" i="4" s="1"/>
  <c r="AD71" i="4"/>
  <c r="AB81" i="4"/>
  <c r="AC81" i="4"/>
  <c r="AE67" i="4"/>
  <c r="AB79" i="4"/>
  <c r="AC79" i="4"/>
  <c r="AC73" i="4"/>
  <c r="AB73" i="4"/>
  <c r="AB58" i="4"/>
  <c r="AC52" i="4"/>
  <c r="AL71" i="4"/>
  <c r="AO71" i="4" s="1"/>
  <c r="AB67" i="4"/>
  <c r="AB69" i="4"/>
  <c r="AB52" i="4"/>
  <c r="AL75" i="4"/>
  <c r="AO75" i="4" s="1"/>
  <c r="AN75" i="4"/>
  <c r="AQ75" i="4" s="1"/>
  <c r="AB54" i="4"/>
  <c r="AC54" i="4"/>
  <c r="AM71" i="4"/>
  <c r="AP71" i="4" s="1"/>
  <c r="AM75" i="4"/>
  <c r="AP75" i="4" s="1"/>
  <c r="AE80" i="4"/>
  <c r="AC80" i="4"/>
  <c r="AD80" i="4" s="1"/>
  <c r="AC57" i="4"/>
  <c r="AD57" i="4" s="1"/>
  <c r="AE57" i="4"/>
  <c r="AC49" i="4"/>
  <c r="AD49" i="4" s="1"/>
  <c r="AE49" i="4"/>
  <c r="AE82" i="4"/>
  <c r="AC82" i="4"/>
  <c r="AD82" i="4" s="1"/>
  <c r="AE64" i="4"/>
  <c r="AC64" i="4"/>
  <c r="AD64" i="4" s="1"/>
  <c r="AE62" i="4"/>
  <c r="AC62" i="4"/>
  <c r="AD62" i="4" s="1"/>
  <c r="AE70" i="4"/>
  <c r="AC70" i="4"/>
  <c r="AD70" i="4" s="1"/>
  <c r="AE74" i="4"/>
  <c r="AC74" i="4"/>
  <c r="AD74" i="4" s="1"/>
  <c r="AE56" i="4"/>
  <c r="AC56" i="4"/>
  <c r="AD56" i="4" s="1"/>
  <c r="AC61" i="4"/>
  <c r="AD61" i="4" s="1"/>
  <c r="AE61" i="4"/>
  <c r="AC48" i="4"/>
  <c r="AE48" i="4"/>
  <c r="AC55" i="4"/>
  <c r="AD55" i="4" s="1"/>
  <c r="AE55" i="4"/>
  <c r="AC51" i="4"/>
  <c r="AD51" i="4" s="1"/>
  <c r="AE51" i="4"/>
  <c r="AE72" i="4"/>
  <c r="AC72" i="4"/>
  <c r="AD72" i="4" s="1"/>
  <c r="AC65" i="4"/>
  <c r="AN65" i="4" s="1"/>
  <c r="AQ65" i="4" s="1"/>
  <c r="AE65" i="4"/>
  <c r="AC63" i="4"/>
  <c r="AN63" i="4" s="1"/>
  <c r="AQ63" i="4" s="1"/>
  <c r="AE63" i="4"/>
  <c r="AE66" i="4"/>
  <c r="AC66" i="4"/>
  <c r="AD66" i="4" s="1"/>
  <c r="AC53" i="4"/>
  <c r="AD53" i="4" s="1"/>
  <c r="AE53" i="4"/>
  <c r="AE60" i="4"/>
  <c r="AC60" i="4"/>
  <c r="AD60" i="4" s="1"/>
  <c r="AB80" i="4"/>
  <c r="AB57" i="4"/>
  <c r="AB49" i="4"/>
  <c r="AB82" i="4"/>
  <c r="AB62" i="4"/>
  <c r="AB70" i="4"/>
  <c r="AB72" i="4"/>
  <c r="AB61" i="4"/>
  <c r="AB48" i="4"/>
  <c r="AB55" i="4"/>
  <c r="AB51" i="4"/>
  <c r="AB74" i="4"/>
  <c r="AB65" i="4"/>
  <c r="AB63" i="4"/>
  <c r="AB66" i="4"/>
  <c r="AB53" i="4"/>
  <c r="AB64" i="4"/>
  <c r="AB60" i="4"/>
  <c r="AB56" i="4"/>
  <c r="AL83" i="4"/>
  <c r="AO83" i="4" s="1"/>
  <c r="AM83" i="4"/>
  <c r="AP83" i="4" s="1"/>
  <c r="AN83" i="4"/>
  <c r="AQ83" i="4" s="1"/>
  <c r="AL77" i="4"/>
  <c r="AO77" i="4" s="1"/>
  <c r="AM85" i="4"/>
  <c r="AP85" i="4" s="1"/>
  <c r="AN85" i="4"/>
  <c r="AQ85" i="4" s="1"/>
  <c r="AL85" i="4"/>
  <c r="AO85" i="4" s="1"/>
  <c r="AM68" i="4"/>
  <c r="AP68" i="4" s="1"/>
  <c r="AN68" i="4"/>
  <c r="AQ68" i="4" s="1"/>
  <c r="AL68" i="4"/>
  <c r="AO68" i="4" s="1"/>
  <c r="AM59" i="4"/>
  <c r="AP59" i="4" s="1"/>
  <c r="AN59" i="4"/>
  <c r="AQ59" i="4" s="1"/>
  <c r="AL59" i="4"/>
  <c r="AO59" i="4" s="1"/>
  <c r="AN84" i="4"/>
  <c r="AQ84" i="4" s="1"/>
  <c r="AL84" i="4"/>
  <c r="AO84" i="4" s="1"/>
  <c r="AM84" i="4"/>
  <c r="AP84" i="4" s="1"/>
  <c r="AN76" i="4"/>
  <c r="AQ76" i="4" s="1"/>
  <c r="AL76" i="4"/>
  <c r="AO76" i="4" s="1"/>
  <c r="AM76" i="4"/>
  <c r="AP76" i="4" s="1"/>
  <c r="AN69" i="4"/>
  <c r="AQ69" i="4" s="1"/>
  <c r="AN58" i="4"/>
  <c r="AQ58" i="4" s="1"/>
  <c r="AL58" i="4"/>
  <c r="AO58" i="4" s="1"/>
  <c r="AM58" i="4"/>
  <c r="AP58" i="4" s="1"/>
  <c r="AN50" i="4"/>
  <c r="AQ50" i="4" s="1"/>
  <c r="AL50" i="4"/>
  <c r="AO50" i="4" s="1"/>
  <c r="AM50" i="4"/>
  <c r="AP50" i="4" s="1"/>
  <c r="AM69" i="4" l="1"/>
  <c r="AP69" i="4" s="1"/>
  <c r="AL69" i="4"/>
  <c r="AO69" i="4" s="1"/>
  <c r="AN86" i="4"/>
  <c r="AQ86" i="4" s="1"/>
  <c r="AL78" i="4"/>
  <c r="AO78" i="4" s="1"/>
  <c r="AM78" i="4"/>
  <c r="AP78" i="4" s="1"/>
  <c r="AN78" i="4"/>
  <c r="AQ78" i="4" s="1"/>
  <c r="AM86" i="4"/>
  <c r="AP86" i="4" s="1"/>
  <c r="AL86" i="4"/>
  <c r="AO86" i="4" s="1"/>
  <c r="AL63" i="4"/>
  <c r="AO63" i="4" s="1"/>
  <c r="AD63" i="4"/>
  <c r="AL65" i="4"/>
  <c r="AO65" i="4" s="1"/>
  <c r="AD65" i="4"/>
  <c r="AL48" i="4"/>
  <c r="AD48" i="4"/>
  <c r="AL73" i="4"/>
  <c r="AO73" i="4" s="1"/>
  <c r="AD73" i="4"/>
  <c r="AN81" i="4"/>
  <c r="AQ81" i="4" s="1"/>
  <c r="AD81" i="4"/>
  <c r="AN54" i="4"/>
  <c r="AQ54" i="4" s="1"/>
  <c r="AD54" i="4"/>
  <c r="AM52" i="4"/>
  <c r="AP52" i="4" s="1"/>
  <c r="AD52" i="4"/>
  <c r="AM79" i="4"/>
  <c r="AP79" i="4" s="1"/>
  <c r="AD79" i="4"/>
  <c r="AL52" i="4"/>
  <c r="AO52" i="4" s="1"/>
  <c r="AN79" i="4"/>
  <c r="AQ79" i="4" s="1"/>
  <c r="AN73" i="4"/>
  <c r="AQ73" i="4" s="1"/>
  <c r="AL81" i="4"/>
  <c r="AO81" i="4" s="1"/>
  <c r="AM81" i="4"/>
  <c r="AP81" i="4" s="1"/>
  <c r="AM73" i="4"/>
  <c r="AP73" i="4" s="1"/>
  <c r="AL79" i="4"/>
  <c r="AO79" i="4" s="1"/>
  <c r="AN52" i="4"/>
  <c r="AQ52" i="4" s="1"/>
  <c r="AL54" i="4"/>
  <c r="AO54" i="4" s="1"/>
  <c r="AM54" i="4"/>
  <c r="AP54" i="4" s="1"/>
  <c r="AM63" i="4"/>
  <c r="AP63" i="4" s="1"/>
  <c r="AM65" i="4"/>
  <c r="AP65" i="4" s="1"/>
  <c r="AL67" i="4"/>
  <c r="AO67" i="4" s="1"/>
  <c r="AM67" i="4"/>
  <c r="AP67" i="4" s="1"/>
  <c r="AN67" i="4"/>
  <c r="AQ67" i="4" s="1"/>
  <c r="AM77" i="4"/>
  <c r="AP77" i="4" s="1"/>
  <c r="AN77" i="4"/>
  <c r="AQ77" i="4" s="1"/>
  <c r="AN56" i="4"/>
  <c r="AQ56" i="4" s="1"/>
  <c r="AM55" i="4"/>
  <c r="AP55" i="4" s="1"/>
  <c r="AN55" i="4"/>
  <c r="AQ55" i="4" s="1"/>
  <c r="AL55" i="4"/>
  <c r="AO55" i="4" s="1"/>
  <c r="AM49" i="4"/>
  <c r="AP49" i="4" s="1"/>
  <c r="AN49" i="4"/>
  <c r="AQ49" i="4" s="1"/>
  <c r="AL49" i="4"/>
  <c r="AO49" i="4" s="1"/>
  <c r="AM64" i="4"/>
  <c r="AP64" i="4" s="1"/>
  <c r="AN64" i="4"/>
  <c r="AQ64" i="4" s="1"/>
  <c r="AL64" i="4"/>
  <c r="AO64" i="4" s="1"/>
  <c r="AM74" i="4"/>
  <c r="AP74" i="4" s="1"/>
  <c r="AL74" i="4"/>
  <c r="AO74" i="4" s="1"/>
  <c r="AN74" i="4"/>
  <c r="AQ74" i="4" s="1"/>
  <c r="AM57" i="4"/>
  <c r="AP57" i="4" s="1"/>
  <c r="AN57" i="4"/>
  <c r="AQ57" i="4" s="1"/>
  <c r="AL57" i="4"/>
  <c r="AO57" i="4" s="1"/>
  <c r="AM72" i="4"/>
  <c r="AP72" i="4" s="1"/>
  <c r="AN72" i="4"/>
  <c r="AQ72" i="4" s="1"/>
  <c r="AL72" i="4"/>
  <c r="AO72" i="4" s="1"/>
  <c r="AN60" i="4"/>
  <c r="AQ60" i="4" s="1"/>
  <c r="AL60" i="4"/>
  <c r="AO60" i="4" s="1"/>
  <c r="AM60" i="4"/>
  <c r="AP60" i="4" s="1"/>
  <c r="AM80" i="4"/>
  <c r="AP80" i="4" s="1"/>
  <c r="AN80" i="4"/>
  <c r="AQ80" i="4" s="1"/>
  <c r="AL80" i="4"/>
  <c r="AO80" i="4" s="1"/>
  <c r="AN61" i="4"/>
  <c r="AQ61" i="4" s="1"/>
  <c r="AL61" i="4"/>
  <c r="AO61" i="4" s="1"/>
  <c r="AM61" i="4"/>
  <c r="AP61" i="4" s="1"/>
  <c r="AM70" i="4"/>
  <c r="AP70" i="4" s="1"/>
  <c r="AN70" i="4"/>
  <c r="AQ70" i="4" s="1"/>
  <c r="AL70" i="4"/>
  <c r="AO70" i="4" s="1"/>
  <c r="AM62" i="4"/>
  <c r="AP62" i="4" s="1"/>
  <c r="AN62" i="4"/>
  <c r="AQ62" i="4" s="1"/>
  <c r="AL62" i="4"/>
  <c r="AO62" i="4" s="1"/>
  <c r="AM51" i="4"/>
  <c r="AP51" i="4" s="1"/>
  <c r="AN51" i="4"/>
  <c r="AQ51" i="4" s="1"/>
  <c r="AL51" i="4"/>
  <c r="AO51" i="4" s="1"/>
  <c r="AB108" i="4"/>
  <c r="Q42" i="4" s="1"/>
  <c r="AN82" i="4"/>
  <c r="AQ82" i="4" s="1"/>
  <c r="AL82" i="4"/>
  <c r="AO82" i="4" s="1"/>
  <c r="AM82" i="4"/>
  <c r="AP82" i="4" s="1"/>
  <c r="AM53" i="4"/>
  <c r="AP53" i="4" s="1"/>
  <c r="AN53" i="4"/>
  <c r="AQ53" i="4" s="1"/>
  <c r="AL53" i="4"/>
  <c r="AO53" i="4" s="1"/>
  <c r="AM66" i="4"/>
  <c r="AP66" i="4" s="1"/>
  <c r="AN66" i="4"/>
  <c r="AQ66" i="4" s="1"/>
  <c r="AL66" i="4"/>
  <c r="AO66" i="4" s="1"/>
  <c r="AL56" i="4" l="1"/>
  <c r="AO56" i="4" s="1"/>
  <c r="AM56" i="4"/>
  <c r="AP56" i="4" s="1"/>
  <c r="AN48" i="4" l="1"/>
  <c r="AQ48" i="4" s="1"/>
  <c r="AM48" i="4" l="1"/>
  <c r="AP48" i="4" s="1"/>
  <c r="AO48" i="4"/>
</calcChain>
</file>

<file path=xl/sharedStrings.xml><?xml version="1.0" encoding="utf-8"?>
<sst xmlns="http://schemas.openxmlformats.org/spreadsheetml/2006/main" count="127" uniqueCount="73">
  <si>
    <t>x</t>
    <phoneticPr fontId="2"/>
  </si>
  <si>
    <t>y</t>
    <phoneticPr fontId="2"/>
  </si>
  <si>
    <t>z</t>
    <phoneticPr fontId="2"/>
  </si>
  <si>
    <t>(mm)</t>
    <phoneticPr fontId="2"/>
  </si>
  <si>
    <t>要素</t>
    <rPh sb="0" eb="2">
      <t>ヨウソ</t>
    </rPh>
    <phoneticPr fontId="2"/>
  </si>
  <si>
    <t>u</t>
    <phoneticPr fontId="2"/>
  </si>
  <si>
    <t>v</t>
    <phoneticPr fontId="2"/>
  </si>
  <si>
    <t>w</t>
    <phoneticPr fontId="2"/>
  </si>
  <si>
    <t>A</t>
    <phoneticPr fontId="2"/>
  </si>
  <si>
    <t>(mm^2)</t>
    <phoneticPr fontId="2"/>
  </si>
  <si>
    <t>E</t>
    <phoneticPr fontId="2"/>
  </si>
  <si>
    <t>(MPa)</t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</si>
  <si>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1</t>
    </r>
    <rPh sb="0" eb="1">
      <t>セツ</t>
    </rPh>
    <rPh sb="1" eb="2">
      <t>テン</t>
    </rPh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</si>
  <si>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>2</t>
    </r>
    <rPh sb="0" eb="1">
      <t>セツ</t>
    </rPh>
    <rPh sb="1" eb="2">
      <t>テン</t>
    </rPh>
    <phoneticPr fontId="2"/>
  </si>
  <si>
    <t>x'</t>
    <phoneticPr fontId="2"/>
  </si>
  <si>
    <t>y'</t>
    <phoneticPr fontId="2"/>
  </si>
  <si>
    <t>z'</t>
    <phoneticPr fontId="2"/>
  </si>
  <si>
    <t>変形前の長さ</t>
    <rPh sb="0" eb="2">
      <t>ヘンケイ</t>
    </rPh>
    <rPh sb="2" eb="3">
      <t>マエ</t>
    </rPh>
    <rPh sb="4" eb="5">
      <t>ナガ</t>
    </rPh>
    <phoneticPr fontId="2"/>
  </si>
  <si>
    <t>変形後の長さ</t>
    <rPh sb="0" eb="2">
      <t>ヘンケイ</t>
    </rPh>
    <rPh sb="2" eb="3">
      <t>ゴ</t>
    </rPh>
    <rPh sb="4" eb="5">
      <t>ナガ</t>
    </rPh>
    <phoneticPr fontId="2"/>
  </si>
  <si>
    <t>L</t>
    <phoneticPr fontId="2"/>
  </si>
  <si>
    <t>L'</t>
    <phoneticPr fontId="2"/>
  </si>
  <si>
    <t>伸び</t>
    <rPh sb="0" eb="1">
      <t>ノ</t>
    </rPh>
    <phoneticPr fontId="2"/>
  </si>
  <si>
    <t>delta</t>
    <phoneticPr fontId="2"/>
  </si>
  <si>
    <t>歪エネルギ</t>
    <rPh sb="0" eb="1">
      <t>ヒズミ</t>
    </rPh>
    <phoneticPr fontId="2"/>
  </si>
  <si>
    <t>U</t>
    <phoneticPr fontId="2"/>
  </si>
  <si>
    <t>(N-mm)</t>
    <phoneticPr fontId="2"/>
  </si>
  <si>
    <t>外力の仕事</t>
    <rPh sb="0" eb="2">
      <t>ガイリョク</t>
    </rPh>
    <rPh sb="3" eb="5">
      <t>シゴト</t>
    </rPh>
    <phoneticPr fontId="2"/>
  </si>
  <si>
    <t>W</t>
    <phoneticPr fontId="2"/>
  </si>
  <si>
    <t>X</t>
    <phoneticPr fontId="2"/>
  </si>
  <si>
    <t>Y</t>
    <phoneticPr fontId="2"/>
  </si>
  <si>
    <t>(N)</t>
    <phoneticPr fontId="2"/>
  </si>
  <si>
    <t>Z</t>
    <phoneticPr fontId="2"/>
  </si>
  <si>
    <t>断面積</t>
    <rPh sb="0" eb="2">
      <t>ダンメン</t>
    </rPh>
    <rPh sb="2" eb="3">
      <t>セキ</t>
    </rPh>
    <phoneticPr fontId="2"/>
  </si>
  <si>
    <t>ヤング率</t>
    <rPh sb="3" eb="4">
      <t>リツ</t>
    </rPh>
    <phoneticPr fontId="2"/>
  </si>
  <si>
    <t>合計</t>
    <rPh sb="0" eb="2">
      <t>ゴウケイ</t>
    </rPh>
    <phoneticPr fontId="2"/>
  </si>
  <si>
    <r>
      <rPr>
        <sz val="11"/>
        <color theme="1"/>
        <rFont val="ＭＳ Ｐゴシック"/>
        <family val="3"/>
        <charset val="128"/>
      </rPr>
      <t>全ポテンシャルエネルギ</t>
    </r>
    <r>
      <rPr>
        <sz val="11"/>
        <color theme="1"/>
        <rFont val="Arial"/>
        <family val="2"/>
      </rPr>
      <t xml:space="preserve"> =</t>
    </r>
    <rPh sb="0" eb="1">
      <t>ゼン</t>
    </rPh>
    <phoneticPr fontId="2"/>
  </si>
  <si>
    <t>軸力</t>
    <rPh sb="0" eb="1">
      <t>ジク</t>
    </rPh>
    <rPh sb="1" eb="2">
      <t>リョク</t>
    </rPh>
    <phoneticPr fontId="2"/>
  </si>
  <si>
    <t>P</t>
    <phoneticPr fontId="2"/>
  </si>
  <si>
    <t>目標セル</t>
    <rPh sb="0" eb="2">
      <t>モクヒョウ</t>
    </rPh>
    <phoneticPr fontId="2"/>
  </si>
  <si>
    <t>外力</t>
    <rPh sb="0" eb="2">
      <t>ガイリョク</t>
    </rPh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</si>
  <si>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 xml:space="preserve"> 1</t>
    </r>
    <r>
      <rPr>
        <sz val="11"/>
        <color theme="1"/>
        <rFont val="ＭＳ Ｐゴシック"/>
        <family val="3"/>
        <charset val="128"/>
      </rPr>
      <t>の変位</t>
    </r>
    <rPh sb="0" eb="1">
      <t>セツ</t>
    </rPh>
    <rPh sb="1" eb="2">
      <t>テン</t>
    </rPh>
    <rPh sb="5" eb="7">
      <t>ヘンイ</t>
    </rPh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</si>
  <si>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 xml:space="preserve"> 2</t>
    </r>
    <r>
      <rPr>
        <sz val="11"/>
        <color theme="1"/>
        <rFont val="ＭＳ Ｐゴシック"/>
        <family val="3"/>
        <charset val="128"/>
      </rPr>
      <t>の変位</t>
    </r>
    <rPh sb="0" eb="1">
      <t>セツ</t>
    </rPh>
    <rPh sb="1" eb="2">
      <t>テン</t>
    </rPh>
    <rPh sb="5" eb="7">
      <t>ヘンイ</t>
    </rPh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</si>
  <si>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 xml:space="preserve"> 1</t>
    </r>
    <r>
      <rPr>
        <sz val="11"/>
        <color theme="1"/>
        <rFont val="ＭＳ Ｐゴシック"/>
        <family val="3"/>
        <charset val="128"/>
      </rPr>
      <t>の座標</t>
    </r>
    <rPh sb="0" eb="1">
      <t>セツ</t>
    </rPh>
    <rPh sb="1" eb="2">
      <t>テン</t>
    </rPh>
    <rPh sb="5" eb="7">
      <t>ザヒョウ</t>
    </rPh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</si>
  <si>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 xml:space="preserve"> 2</t>
    </r>
    <r>
      <rPr>
        <sz val="11"/>
        <color theme="1"/>
        <rFont val="ＭＳ Ｐゴシック"/>
        <family val="3"/>
        <charset val="128"/>
      </rPr>
      <t>の座標</t>
    </r>
    <rPh sb="0" eb="1">
      <t>セツ</t>
    </rPh>
    <rPh sb="1" eb="2">
      <t>テン</t>
    </rPh>
    <rPh sb="5" eb="7">
      <t>ザヒョウ</t>
    </rPh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</si>
  <si>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 xml:space="preserve"> 1</t>
    </r>
    <r>
      <rPr>
        <sz val="11"/>
        <color theme="1"/>
        <rFont val="ＭＳ Ｐゴシック"/>
        <family val="3"/>
        <charset val="128"/>
      </rPr>
      <t>の変形後の座標</t>
    </r>
    <rPh sb="0" eb="1">
      <t>セツ</t>
    </rPh>
    <rPh sb="1" eb="2">
      <t>テン</t>
    </rPh>
    <rPh sb="5" eb="7">
      <t>ヘンケイ</t>
    </rPh>
    <rPh sb="7" eb="8">
      <t>ゴ</t>
    </rPh>
    <rPh sb="9" eb="11">
      <t>ザヒョウ</t>
    </rPh>
    <phoneticPr fontId="2"/>
  </si>
  <si>
    <r>
      <rPr>
        <sz val="11"/>
        <color theme="1"/>
        <rFont val="ＭＳ Ｐゴシック"/>
        <family val="3"/>
        <charset val="128"/>
      </rPr>
      <t>節点</t>
    </r>
    <r>
      <rPr>
        <sz val="11"/>
        <color theme="1"/>
        <rFont val="Arial"/>
        <family val="2"/>
      </rPr>
      <t xml:space="preserve"> 2</t>
    </r>
    <r>
      <rPr>
        <sz val="11"/>
        <color theme="1"/>
        <rFont val="ＭＳ Ｐゴシック"/>
        <family val="3"/>
        <charset val="128"/>
      </rPr>
      <t>の変形後の座標</t>
    </r>
    <rPh sb="0" eb="1">
      <t>セツ</t>
    </rPh>
    <rPh sb="1" eb="2">
      <t>テン</t>
    </rPh>
    <rPh sb="5" eb="7">
      <t>ヘンケイ</t>
    </rPh>
    <rPh sb="7" eb="8">
      <t>ゴ</t>
    </rPh>
    <rPh sb="9" eb="11">
      <t>ザヒョウ</t>
    </rPh>
    <phoneticPr fontId="2"/>
  </si>
  <si>
    <t>入力するデータ</t>
    <rPh sb="0" eb="2">
      <t>ニュウリョク</t>
    </rPh>
    <phoneticPr fontId="2"/>
  </si>
  <si>
    <r>
      <t>LOOKUP</t>
    </r>
    <r>
      <rPr>
        <sz val="11"/>
        <color rgb="FFFF0000"/>
        <rFont val="ＭＳ Ｐゴシック"/>
        <family val="3"/>
        <charset val="128"/>
      </rPr>
      <t>関数でデータ作成</t>
    </r>
    <rPh sb="6" eb="8">
      <t>カンスウ</t>
    </rPh>
    <rPh sb="12" eb="14">
      <t>サクセイ</t>
    </rPh>
    <phoneticPr fontId="2"/>
  </si>
  <si>
    <t>工学歪</t>
    <rPh sb="0" eb="2">
      <t>コウガク</t>
    </rPh>
    <rPh sb="2" eb="3">
      <t>ヒズミ</t>
    </rPh>
    <phoneticPr fontId="2"/>
  </si>
  <si>
    <t>delta/L</t>
    <phoneticPr fontId="2"/>
  </si>
  <si>
    <t>節点座標</t>
    <rPh sb="0" eb="1">
      <t>セツ</t>
    </rPh>
    <rPh sb="1" eb="2">
      <t>テン</t>
    </rPh>
    <rPh sb="2" eb="4">
      <t>ザヒョウ</t>
    </rPh>
    <phoneticPr fontId="2"/>
  </si>
  <si>
    <t>節点変位</t>
    <rPh sb="0" eb="1">
      <t>セツ</t>
    </rPh>
    <rPh sb="1" eb="2">
      <t>テン</t>
    </rPh>
    <rPh sb="2" eb="4">
      <t>ヘンイ</t>
    </rPh>
    <phoneticPr fontId="2"/>
  </si>
  <si>
    <t>節点
番号</t>
    <rPh sb="0" eb="1">
      <t>セツ</t>
    </rPh>
    <rPh sb="1" eb="2">
      <t>テン</t>
    </rPh>
    <rPh sb="3" eb="5">
      <t>バンゴウ</t>
    </rPh>
    <phoneticPr fontId="2"/>
  </si>
  <si>
    <t>変数セル</t>
    <rPh sb="0" eb="2">
      <t>ヘンスウ</t>
    </rPh>
    <phoneticPr fontId="2"/>
  </si>
  <si>
    <t>x'2-x'1</t>
    <phoneticPr fontId="2"/>
  </si>
  <si>
    <t>y'2-y'1</t>
    <phoneticPr fontId="2"/>
  </si>
  <si>
    <t>z'2-z'1</t>
    <phoneticPr fontId="2"/>
  </si>
  <si>
    <t>l'</t>
    <phoneticPr fontId="2"/>
  </si>
  <si>
    <t>m'</t>
    <phoneticPr fontId="2"/>
  </si>
  <si>
    <t>n'</t>
    <phoneticPr fontId="2"/>
  </si>
  <si>
    <t>変形後の部材の方向余弦</t>
    <rPh sb="0" eb="2">
      <t>ヘンケイ</t>
    </rPh>
    <rPh sb="2" eb="3">
      <t>ゴ</t>
    </rPh>
    <rPh sb="4" eb="6">
      <t>ブザイ</t>
    </rPh>
    <rPh sb="7" eb="9">
      <t>ホウコウ</t>
    </rPh>
    <rPh sb="9" eb="11">
      <t>ヨゲン</t>
    </rPh>
    <phoneticPr fontId="2"/>
  </si>
  <si>
    <t>節点座標の差</t>
    <rPh sb="0" eb="1">
      <t>セツ</t>
    </rPh>
    <rPh sb="1" eb="2">
      <t>テン</t>
    </rPh>
    <rPh sb="2" eb="4">
      <t>ザヒョウ</t>
    </rPh>
    <rPh sb="5" eb="6">
      <t>サ</t>
    </rPh>
    <phoneticPr fontId="2"/>
  </si>
  <si>
    <t>節点力（全体座標系）</t>
    <rPh sb="0" eb="2">
      <t>セッテン</t>
    </rPh>
    <rPh sb="2" eb="3">
      <t>リョク</t>
    </rPh>
    <rPh sb="4" eb="6">
      <t>ゼンタイ</t>
    </rPh>
    <rPh sb="6" eb="8">
      <t>ザヒョウ</t>
    </rPh>
    <rPh sb="8" eb="9">
      <t>ケイ</t>
    </rPh>
    <phoneticPr fontId="2"/>
  </si>
  <si>
    <t>P1x</t>
    <phoneticPr fontId="2"/>
  </si>
  <si>
    <t>P1y</t>
    <phoneticPr fontId="2"/>
  </si>
  <si>
    <t>P1z</t>
    <phoneticPr fontId="2"/>
  </si>
  <si>
    <t>P2x</t>
    <phoneticPr fontId="2"/>
  </si>
  <si>
    <t>P2y</t>
    <phoneticPr fontId="2"/>
  </si>
  <si>
    <t>P2z</t>
    <phoneticPr fontId="2"/>
  </si>
  <si>
    <t>３次元トラスの解析ツール -- 有限変形理論</t>
    <rPh sb="1" eb="3">
      <t>ジゲン</t>
    </rPh>
    <rPh sb="7" eb="9">
      <t>カイセキ</t>
    </rPh>
    <rPh sb="16" eb="18">
      <t>ユウゲン</t>
    </rPh>
    <rPh sb="18" eb="20">
      <t>ヘンケイ</t>
    </rPh>
    <rPh sb="20" eb="22">
      <t>リロン</t>
    </rPh>
    <phoneticPr fontId="2"/>
  </si>
  <si>
    <t>公称応力</t>
    <rPh sb="0" eb="2">
      <t>コウショウ</t>
    </rPh>
    <rPh sb="2" eb="4">
      <t>オウリョク</t>
    </rPh>
    <phoneticPr fontId="2"/>
  </si>
  <si>
    <t>sigma</t>
    <phoneticPr fontId="2"/>
  </si>
  <si>
    <t>(MPa)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</si>
</sst>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3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6" xfId="0" applyFont="1" applyBorder="1" applyAlignment="1">
      <alignment horizontal="right" vertical="center"/>
    </xf>
    <xf numFmtId="0" fontId="1" fillId="3" borderId="7" xfId="0" applyFont="1" applyFill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0" xfId="0" applyFont="1" applyFill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0" xfId="0" applyFont="1" applyFill="1">
      <alignment vertical="center"/>
    </xf>
    <xf numFmtId="0" fontId="5" fillId="5" borderId="0" xfId="0" applyFont="1" applyFill="1">
      <alignment vertical="center"/>
    </xf>
    <xf numFmtId="0" fontId="1" fillId="5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8"/>
  <sheetViews>
    <sheetView showGridLines="0" tabSelected="1" zoomScale="75" zoomScaleNormal="75" workbookViewId="0">
      <selection activeCell="Y16" sqref="Y16"/>
    </sheetView>
  </sheetViews>
  <sheetFormatPr defaultRowHeight="18.75" customHeight="1" x14ac:dyDescent="0.15"/>
  <cols>
    <col min="1" max="1" width="7.375" style="1" customWidth="1"/>
    <col min="2" max="2" width="6.625" style="1" customWidth="1"/>
    <col min="3" max="4" width="7" style="1" customWidth="1"/>
    <col min="5" max="6" width="9.375" style="1" customWidth="1"/>
    <col min="7" max="11" width="7" style="1" customWidth="1"/>
    <col min="12" max="12" width="8" style="1" customWidth="1"/>
    <col min="13" max="14" width="7" style="1" customWidth="1"/>
    <col min="15" max="15" width="7.875" style="1" customWidth="1"/>
    <col min="16" max="16" width="7" style="1" customWidth="1"/>
    <col min="17" max="17" width="8.875" style="1" customWidth="1"/>
    <col min="18" max="22" width="7" style="1" customWidth="1"/>
    <col min="23" max="25" width="9" style="1"/>
    <col min="26" max="27" width="9" style="1" customWidth="1"/>
    <col min="28" max="30" width="9" style="1"/>
    <col min="31" max="31" width="8.625" style="1" customWidth="1"/>
    <col min="32" max="37" width="9" style="1"/>
    <col min="38" max="43" width="7.375" style="1" customWidth="1"/>
    <col min="44" max="16384" width="9" style="1"/>
  </cols>
  <sheetData>
    <row r="1" spans="1:21" ht="18.75" customHeight="1" x14ac:dyDescent="0.15">
      <c r="A1" s="4" t="s">
        <v>69</v>
      </c>
    </row>
    <row r="2" spans="1:21" ht="18.75" customHeight="1" x14ac:dyDescent="0.15">
      <c r="T2" s="4"/>
    </row>
    <row r="3" spans="1:21" ht="38.25" customHeight="1" x14ac:dyDescent="0.15">
      <c r="B3" s="38" t="s">
        <v>52</v>
      </c>
      <c r="C3" s="35" t="s">
        <v>50</v>
      </c>
      <c r="D3" s="36"/>
      <c r="E3" s="37"/>
      <c r="F3" s="35" t="s">
        <v>51</v>
      </c>
      <c r="G3" s="36"/>
      <c r="H3" s="37"/>
      <c r="I3" s="35" t="s">
        <v>39</v>
      </c>
      <c r="J3" s="39"/>
      <c r="K3" s="40"/>
      <c r="L3" s="28" t="s">
        <v>26</v>
      </c>
    </row>
    <row r="4" spans="1:21" ht="18.75" customHeight="1" x14ac:dyDescent="0.15">
      <c r="B4" s="38"/>
      <c r="C4" s="2" t="s">
        <v>0</v>
      </c>
      <c r="D4" s="2" t="s">
        <v>1</v>
      </c>
      <c r="E4" s="2" t="s">
        <v>2</v>
      </c>
      <c r="F4" s="2" t="s">
        <v>5</v>
      </c>
      <c r="G4" s="2" t="s">
        <v>6</v>
      </c>
      <c r="H4" s="2" t="s">
        <v>7</v>
      </c>
      <c r="I4" s="2" t="s">
        <v>28</v>
      </c>
      <c r="J4" s="2" t="s">
        <v>29</v>
      </c>
      <c r="K4" s="2" t="s">
        <v>31</v>
      </c>
      <c r="L4" s="2" t="s">
        <v>27</v>
      </c>
      <c r="N4" s="18"/>
      <c r="O4" s="4" t="s">
        <v>46</v>
      </c>
      <c r="U4" s="4"/>
    </row>
    <row r="5" spans="1:21" ht="18.75" customHeight="1" x14ac:dyDescent="0.15">
      <c r="B5" s="38"/>
      <c r="C5" s="3" t="s">
        <v>3</v>
      </c>
      <c r="D5" s="3" t="s">
        <v>3</v>
      </c>
      <c r="E5" s="3" t="s">
        <v>3</v>
      </c>
      <c r="F5" s="3" t="s">
        <v>3</v>
      </c>
      <c r="G5" s="3" t="s">
        <v>3</v>
      </c>
      <c r="H5" s="3" t="s">
        <v>3</v>
      </c>
      <c r="I5" s="3" t="s">
        <v>30</v>
      </c>
      <c r="J5" s="3" t="s">
        <v>30</v>
      </c>
      <c r="K5" s="3" t="s">
        <v>30</v>
      </c>
      <c r="L5" s="3" t="s">
        <v>25</v>
      </c>
    </row>
    <row r="6" spans="1:21" ht="18.75" customHeight="1" x14ac:dyDescent="0.15">
      <c r="A6" s="30">
        <v>1</v>
      </c>
      <c r="B6" s="17">
        <v>1</v>
      </c>
      <c r="C6" s="17">
        <v>0</v>
      </c>
      <c r="D6" s="17">
        <v>-2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30">
        <f>I6*F6+J6*G6+K6*H6</f>
        <v>0</v>
      </c>
      <c r="N6" s="22"/>
      <c r="O6" s="4" t="s">
        <v>53</v>
      </c>
    </row>
    <row r="7" spans="1:21" ht="18.75" customHeight="1" x14ac:dyDescent="0.15">
      <c r="A7" s="30">
        <v>2</v>
      </c>
      <c r="B7" s="17">
        <v>2</v>
      </c>
      <c r="C7" s="17">
        <v>15</v>
      </c>
      <c r="D7" s="17">
        <v>-2</v>
      </c>
      <c r="E7" s="17">
        <v>0</v>
      </c>
      <c r="F7" s="8">
        <v>-0.13278691739764298</v>
      </c>
      <c r="G7" s="8">
        <v>-0.56208424415900071</v>
      </c>
      <c r="H7" s="17">
        <v>0</v>
      </c>
      <c r="I7" s="17">
        <v>0</v>
      </c>
      <c r="J7" s="17">
        <v>0</v>
      </c>
      <c r="K7" s="17">
        <v>0</v>
      </c>
      <c r="L7" s="30">
        <f t="shared" ref="L7:L41" si="0">I7*F7+J7*G7+K7*H7</f>
        <v>0</v>
      </c>
    </row>
    <row r="8" spans="1:21" ht="18.75" customHeight="1" x14ac:dyDescent="0.15">
      <c r="A8" s="30">
        <v>3</v>
      </c>
      <c r="B8" s="17">
        <v>3</v>
      </c>
      <c r="C8" s="17">
        <v>30</v>
      </c>
      <c r="D8" s="17">
        <v>-2</v>
      </c>
      <c r="E8" s="17">
        <v>0</v>
      </c>
      <c r="F8" s="8">
        <v>-0.32848429707605281</v>
      </c>
      <c r="G8" s="8">
        <v>-2.0391434919121787</v>
      </c>
      <c r="H8" s="17">
        <v>0</v>
      </c>
      <c r="I8" s="17">
        <v>0</v>
      </c>
      <c r="J8" s="17">
        <v>0</v>
      </c>
      <c r="K8" s="17">
        <v>0</v>
      </c>
      <c r="L8" s="30">
        <f t="shared" si="0"/>
        <v>0</v>
      </c>
    </row>
    <row r="9" spans="1:21" ht="18.75" customHeight="1" x14ac:dyDescent="0.15">
      <c r="A9" s="30">
        <v>4</v>
      </c>
      <c r="B9" s="17">
        <v>4</v>
      </c>
      <c r="C9" s="17">
        <v>45</v>
      </c>
      <c r="D9" s="17">
        <v>-2</v>
      </c>
      <c r="E9" s="17">
        <v>0</v>
      </c>
      <c r="F9" s="8">
        <v>-0.59721463053643997</v>
      </c>
      <c r="G9" s="8">
        <v>-4.3146945953778291</v>
      </c>
      <c r="H9" s="17">
        <v>0</v>
      </c>
      <c r="I9" s="17">
        <v>0</v>
      </c>
      <c r="J9" s="17">
        <v>0</v>
      </c>
      <c r="K9" s="17">
        <v>0</v>
      </c>
      <c r="L9" s="30">
        <f t="shared" si="0"/>
        <v>0</v>
      </c>
    </row>
    <row r="10" spans="1:21" ht="18.75" customHeight="1" x14ac:dyDescent="0.15">
      <c r="A10" s="30">
        <v>5</v>
      </c>
      <c r="B10" s="17">
        <v>5</v>
      </c>
      <c r="C10" s="17">
        <v>60</v>
      </c>
      <c r="D10" s="17">
        <v>-2</v>
      </c>
      <c r="E10" s="17">
        <v>0</v>
      </c>
      <c r="F10" s="8">
        <v>-0.99006819597253914</v>
      </c>
      <c r="G10" s="8">
        <v>-7.2844080328963541</v>
      </c>
      <c r="H10" s="17">
        <v>0</v>
      </c>
      <c r="I10" s="17">
        <v>0</v>
      </c>
      <c r="J10" s="17">
        <v>0</v>
      </c>
      <c r="K10" s="17">
        <v>0</v>
      </c>
      <c r="L10" s="30">
        <f t="shared" si="0"/>
        <v>0</v>
      </c>
    </row>
    <row r="11" spans="1:21" ht="18.75" customHeight="1" x14ac:dyDescent="0.15">
      <c r="A11" s="30">
        <v>6</v>
      </c>
      <c r="B11" s="17">
        <v>6</v>
      </c>
      <c r="C11" s="17">
        <v>75</v>
      </c>
      <c r="D11" s="17">
        <v>-2</v>
      </c>
      <c r="E11" s="17">
        <v>0</v>
      </c>
      <c r="F11" s="8">
        <v>-1.487245627712759</v>
      </c>
      <c r="G11" s="8">
        <v>-10.845398792563351</v>
      </c>
      <c r="H11" s="17">
        <v>0</v>
      </c>
      <c r="I11" s="17">
        <v>0</v>
      </c>
      <c r="J11" s="17">
        <v>0</v>
      </c>
      <c r="K11" s="17">
        <v>0</v>
      </c>
      <c r="L11" s="30">
        <f t="shared" si="0"/>
        <v>0</v>
      </c>
    </row>
    <row r="12" spans="1:21" ht="18.75" customHeight="1" x14ac:dyDescent="0.15">
      <c r="A12" s="30">
        <v>7</v>
      </c>
      <c r="B12" s="17">
        <v>7</v>
      </c>
      <c r="C12" s="17">
        <v>90</v>
      </c>
      <c r="D12" s="17">
        <v>-2</v>
      </c>
      <c r="E12" s="17">
        <v>0</v>
      </c>
      <c r="F12" s="8">
        <v>-2.1111712847410029</v>
      </c>
      <c r="G12" s="8">
        <v>-14.887768569058943</v>
      </c>
      <c r="H12" s="17">
        <v>0</v>
      </c>
      <c r="I12" s="17">
        <v>0</v>
      </c>
      <c r="J12" s="17">
        <v>0</v>
      </c>
      <c r="K12" s="17">
        <v>0</v>
      </c>
      <c r="L12" s="30">
        <f t="shared" si="0"/>
        <v>0</v>
      </c>
    </row>
    <row r="13" spans="1:21" ht="18.75" customHeight="1" x14ac:dyDescent="0.15">
      <c r="A13" s="30">
        <v>8</v>
      </c>
      <c r="B13" s="17">
        <v>8</v>
      </c>
      <c r="C13" s="17">
        <v>105</v>
      </c>
      <c r="D13" s="17">
        <v>-2</v>
      </c>
      <c r="E13" s="17">
        <v>0</v>
      </c>
      <c r="F13" s="8">
        <v>-2.8226198962769549</v>
      </c>
      <c r="G13" s="8">
        <v>-19.321648807559946</v>
      </c>
      <c r="H13" s="17">
        <v>0</v>
      </c>
      <c r="I13" s="17">
        <v>0</v>
      </c>
      <c r="J13" s="17">
        <v>0</v>
      </c>
      <c r="K13" s="17">
        <v>0</v>
      </c>
      <c r="L13" s="30">
        <f t="shared" si="0"/>
        <v>0</v>
      </c>
    </row>
    <row r="14" spans="1:21" ht="18.75" customHeight="1" x14ac:dyDescent="0.15">
      <c r="A14" s="30">
        <v>9</v>
      </c>
      <c r="B14" s="17">
        <v>9</v>
      </c>
      <c r="C14" s="17">
        <v>120</v>
      </c>
      <c r="D14" s="17">
        <v>-2</v>
      </c>
      <c r="E14" s="17">
        <v>0</v>
      </c>
      <c r="F14" s="8">
        <v>-3.6241863421811895</v>
      </c>
      <c r="G14" s="8">
        <v>-24.036136379137385</v>
      </c>
      <c r="H14" s="17">
        <v>0</v>
      </c>
      <c r="I14" s="17">
        <v>0</v>
      </c>
      <c r="J14" s="17">
        <v>0</v>
      </c>
      <c r="K14" s="17">
        <v>0</v>
      </c>
      <c r="L14" s="30">
        <f t="shared" si="0"/>
        <v>0</v>
      </c>
    </row>
    <row r="15" spans="1:21" ht="18.75" customHeight="1" x14ac:dyDescent="0.15">
      <c r="A15" s="30">
        <v>10</v>
      </c>
      <c r="B15" s="17">
        <v>10</v>
      </c>
      <c r="C15" s="17">
        <v>135</v>
      </c>
      <c r="D15" s="17">
        <v>-2</v>
      </c>
      <c r="E15" s="17">
        <v>0</v>
      </c>
      <c r="F15" s="8">
        <v>-4.4655108464286846</v>
      </c>
      <c r="G15" s="8">
        <v>-28.950704379332514</v>
      </c>
      <c r="H15" s="17">
        <v>0</v>
      </c>
      <c r="I15" s="17">
        <v>0</v>
      </c>
      <c r="J15" s="17">
        <v>0</v>
      </c>
      <c r="K15" s="17">
        <v>0</v>
      </c>
      <c r="L15" s="30">
        <f t="shared" si="0"/>
        <v>0</v>
      </c>
    </row>
    <row r="16" spans="1:21" ht="18.75" customHeight="1" x14ac:dyDescent="0.15">
      <c r="A16" s="30">
        <v>11</v>
      </c>
      <c r="B16" s="17">
        <v>11</v>
      </c>
      <c r="C16" s="17">
        <v>150</v>
      </c>
      <c r="D16" s="17">
        <v>-2</v>
      </c>
      <c r="E16" s="17">
        <v>0</v>
      </c>
      <c r="F16" s="8">
        <v>-5.3382047031699065</v>
      </c>
      <c r="G16" s="8">
        <v>-33.954731057481816</v>
      </c>
      <c r="H16" s="17">
        <v>0</v>
      </c>
      <c r="I16" s="17">
        <v>0</v>
      </c>
      <c r="J16" s="17">
        <v>-5</v>
      </c>
      <c r="K16" s="17">
        <v>0</v>
      </c>
      <c r="L16" s="30">
        <f>I16*F16+J16*G16+K16*H16</f>
        <v>169.77365528740907</v>
      </c>
    </row>
    <row r="17" spans="1:12" ht="18.75" customHeight="1" x14ac:dyDescent="0.15">
      <c r="A17" s="30">
        <v>12</v>
      </c>
      <c r="B17" s="17">
        <v>21</v>
      </c>
      <c r="C17" s="17">
        <v>0</v>
      </c>
      <c r="D17" s="17">
        <v>2</v>
      </c>
      <c r="E17" s="17">
        <v>0</v>
      </c>
      <c r="F17" s="17">
        <v>0</v>
      </c>
      <c r="G17" s="8">
        <v>-1.3721606926327982E-3</v>
      </c>
      <c r="H17" s="17">
        <v>0</v>
      </c>
      <c r="I17" s="17">
        <v>0</v>
      </c>
      <c r="J17" s="17">
        <v>0</v>
      </c>
      <c r="K17" s="17">
        <v>0</v>
      </c>
      <c r="L17" s="30">
        <f t="shared" si="0"/>
        <v>0</v>
      </c>
    </row>
    <row r="18" spans="1:12" ht="18.75" customHeight="1" x14ac:dyDescent="0.15">
      <c r="A18" s="30">
        <v>13</v>
      </c>
      <c r="B18" s="17">
        <v>22</v>
      </c>
      <c r="C18" s="17">
        <v>15</v>
      </c>
      <c r="D18" s="17">
        <v>2</v>
      </c>
      <c r="E18" s="17">
        <v>0</v>
      </c>
      <c r="F18" s="8">
        <v>0.12560705863152558</v>
      </c>
      <c r="G18" s="8">
        <v>-0.57245158203431901</v>
      </c>
      <c r="H18" s="17">
        <v>0</v>
      </c>
      <c r="I18" s="17">
        <v>0</v>
      </c>
      <c r="J18" s="17">
        <v>0</v>
      </c>
      <c r="K18" s="17">
        <v>0</v>
      </c>
      <c r="L18" s="30">
        <f t="shared" si="0"/>
        <v>0</v>
      </c>
    </row>
    <row r="19" spans="1:12" ht="18.75" customHeight="1" x14ac:dyDescent="0.15">
      <c r="A19" s="30">
        <v>14</v>
      </c>
      <c r="B19" s="17">
        <v>23</v>
      </c>
      <c r="C19" s="17">
        <v>30</v>
      </c>
      <c r="D19" s="17">
        <v>2</v>
      </c>
      <c r="E19" s="17">
        <v>0</v>
      </c>
      <c r="F19" s="8">
        <v>0.15963928325561105</v>
      </c>
      <c r="G19" s="8">
        <v>-2.0706076151812036</v>
      </c>
      <c r="H19" s="17">
        <v>0</v>
      </c>
      <c r="I19" s="17">
        <v>0</v>
      </c>
      <c r="J19" s="17">
        <v>0</v>
      </c>
      <c r="K19" s="17">
        <v>0</v>
      </c>
      <c r="L19" s="30">
        <f t="shared" si="0"/>
        <v>0</v>
      </c>
    </row>
    <row r="20" spans="1:12" ht="18.75" customHeight="1" x14ac:dyDescent="0.15">
      <c r="A20" s="30">
        <v>15</v>
      </c>
      <c r="B20" s="17">
        <v>24</v>
      </c>
      <c r="C20" s="17">
        <v>45</v>
      </c>
      <c r="D20" s="17">
        <v>2</v>
      </c>
      <c r="E20" s="17">
        <v>0</v>
      </c>
      <c r="F20" s="8">
        <v>9.1293227419195933E-2</v>
      </c>
      <c r="G20" s="8">
        <v>-4.3755996215425546</v>
      </c>
      <c r="H20" s="17">
        <v>0</v>
      </c>
      <c r="I20" s="17">
        <v>0</v>
      </c>
      <c r="J20" s="17">
        <v>0</v>
      </c>
      <c r="K20" s="17">
        <v>0</v>
      </c>
      <c r="L20" s="30">
        <f t="shared" si="0"/>
        <v>0</v>
      </c>
    </row>
    <row r="21" spans="1:12" ht="18.75" customHeight="1" x14ac:dyDescent="0.15">
      <c r="A21" s="30">
        <v>16</v>
      </c>
      <c r="B21" s="17">
        <v>25</v>
      </c>
      <c r="C21" s="17">
        <v>60</v>
      </c>
      <c r="D21" s="17">
        <v>2</v>
      </c>
      <c r="E21" s="17">
        <v>0</v>
      </c>
      <c r="F21" s="8">
        <v>-0.12983059816672696</v>
      </c>
      <c r="G21" s="8">
        <v>-7.3788930794215615</v>
      </c>
      <c r="H21" s="17">
        <v>0</v>
      </c>
      <c r="I21" s="17">
        <v>0</v>
      </c>
      <c r="J21" s="17">
        <v>0</v>
      </c>
      <c r="K21" s="17">
        <v>0</v>
      </c>
      <c r="L21" s="30">
        <f t="shared" si="0"/>
        <v>0</v>
      </c>
    </row>
    <row r="22" spans="1:12" ht="18.75" customHeight="1" x14ac:dyDescent="0.15">
      <c r="A22" s="30">
        <v>17</v>
      </c>
      <c r="B22" s="17">
        <v>26</v>
      </c>
      <c r="C22" s="17">
        <v>75</v>
      </c>
      <c r="D22" s="17">
        <v>2</v>
      </c>
      <c r="E22" s="17">
        <v>0</v>
      </c>
      <c r="F22" s="8">
        <v>-0.48364209906635341</v>
      </c>
      <c r="G22" s="8">
        <v>-10.973957400044283</v>
      </c>
      <c r="H22" s="17">
        <v>0</v>
      </c>
      <c r="I22" s="17">
        <v>0</v>
      </c>
      <c r="J22" s="17">
        <v>0</v>
      </c>
      <c r="K22" s="17">
        <v>0</v>
      </c>
      <c r="L22" s="30">
        <f t="shared" si="0"/>
        <v>0</v>
      </c>
    </row>
    <row r="23" spans="1:12" ht="18.75" customHeight="1" x14ac:dyDescent="0.15">
      <c r="A23" s="30">
        <v>18</v>
      </c>
      <c r="B23" s="17">
        <v>27</v>
      </c>
      <c r="C23" s="17">
        <v>90</v>
      </c>
      <c r="D23" s="17">
        <v>2</v>
      </c>
      <c r="E23" s="17">
        <v>0</v>
      </c>
      <c r="F23" s="8">
        <v>-0.99156831161084624</v>
      </c>
      <c r="G23" s="8">
        <v>-15.048053542567311</v>
      </c>
      <c r="H23" s="17">
        <v>0</v>
      </c>
      <c r="I23" s="17">
        <v>0</v>
      </c>
      <c r="J23" s="17">
        <v>0</v>
      </c>
      <c r="K23" s="17">
        <v>0</v>
      </c>
      <c r="L23" s="30">
        <f t="shared" si="0"/>
        <v>0</v>
      </c>
    </row>
    <row r="24" spans="1:12" ht="18.75" customHeight="1" x14ac:dyDescent="0.15">
      <c r="A24" s="30">
        <v>19</v>
      </c>
      <c r="B24" s="17">
        <v>28</v>
      </c>
      <c r="C24" s="17">
        <v>105</v>
      </c>
      <c r="D24" s="17">
        <v>2</v>
      </c>
      <c r="E24" s="17">
        <v>0</v>
      </c>
      <c r="F24" s="8">
        <v>-1.6138219120942265</v>
      </c>
      <c r="G24" s="8">
        <v>-19.508886686261047</v>
      </c>
      <c r="H24" s="17">
        <v>0</v>
      </c>
      <c r="I24" s="17">
        <v>0</v>
      </c>
      <c r="J24" s="17">
        <v>0</v>
      </c>
      <c r="K24" s="17">
        <v>0</v>
      </c>
      <c r="L24" s="30">
        <f t="shared" si="0"/>
        <v>0</v>
      </c>
    </row>
    <row r="25" spans="1:12" ht="18.75" customHeight="1" x14ac:dyDescent="0.15">
      <c r="A25" s="30">
        <v>20</v>
      </c>
      <c r="B25" s="17">
        <v>29</v>
      </c>
      <c r="C25" s="17">
        <v>120</v>
      </c>
      <c r="D25" s="17">
        <v>2</v>
      </c>
      <c r="E25" s="17">
        <v>0</v>
      </c>
      <c r="F25" s="8">
        <v>-2.3521700910662173</v>
      </c>
      <c r="G25" s="8">
        <v>-24.243882159836698</v>
      </c>
      <c r="H25" s="17">
        <v>0</v>
      </c>
      <c r="I25" s="17">
        <v>0</v>
      </c>
      <c r="J25" s="17">
        <v>0</v>
      </c>
      <c r="K25" s="17">
        <v>0</v>
      </c>
      <c r="L25" s="30">
        <f t="shared" si="0"/>
        <v>0</v>
      </c>
    </row>
    <row r="26" spans="1:12" ht="18.75" customHeight="1" x14ac:dyDescent="0.15">
      <c r="A26" s="30">
        <v>21</v>
      </c>
      <c r="B26" s="17">
        <v>30</v>
      </c>
      <c r="C26" s="17">
        <v>135</v>
      </c>
      <c r="D26" s="17">
        <v>2</v>
      </c>
      <c r="E26" s="17">
        <v>0</v>
      </c>
      <c r="F26" s="8">
        <v>-3.1558209515092059</v>
      </c>
      <c r="G26" s="8">
        <v>-29.171214749805181</v>
      </c>
      <c r="H26" s="17">
        <v>0</v>
      </c>
      <c r="I26" s="17">
        <v>0</v>
      </c>
      <c r="J26" s="17">
        <v>0</v>
      </c>
      <c r="K26" s="17">
        <v>0</v>
      </c>
      <c r="L26" s="30">
        <f t="shared" si="0"/>
        <v>0</v>
      </c>
    </row>
    <row r="27" spans="1:12" ht="18.75" customHeight="1" x14ac:dyDescent="0.15">
      <c r="A27" s="30">
        <v>22</v>
      </c>
      <c r="B27" s="17">
        <v>31</v>
      </c>
      <c r="C27" s="17">
        <v>150</v>
      </c>
      <c r="D27" s="17">
        <v>2</v>
      </c>
      <c r="E27" s="17">
        <v>0</v>
      </c>
      <c r="F27" s="8">
        <v>-4.0161464353568217</v>
      </c>
      <c r="G27" s="8">
        <v>-34.18002686875657</v>
      </c>
      <c r="H27" s="17">
        <v>0</v>
      </c>
      <c r="I27" s="17">
        <v>0</v>
      </c>
      <c r="J27" s="17">
        <v>-5</v>
      </c>
      <c r="K27" s="17">
        <v>0</v>
      </c>
      <c r="L27" s="30">
        <f t="shared" si="0"/>
        <v>170.90013434378284</v>
      </c>
    </row>
    <row r="28" spans="1:12" ht="18.75" customHeight="1" x14ac:dyDescent="0.15">
      <c r="A28" s="30">
        <v>23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30">
        <f t="shared" si="0"/>
        <v>0</v>
      </c>
    </row>
    <row r="29" spans="1:12" ht="18.75" customHeight="1" x14ac:dyDescent="0.15">
      <c r="A29" s="30">
        <v>24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30">
        <f t="shared" si="0"/>
        <v>0</v>
      </c>
    </row>
    <row r="30" spans="1:12" ht="18.75" customHeight="1" x14ac:dyDescent="0.15">
      <c r="A30" s="30">
        <v>25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30">
        <f t="shared" si="0"/>
        <v>0</v>
      </c>
    </row>
    <row r="31" spans="1:12" ht="18.75" customHeight="1" x14ac:dyDescent="0.15">
      <c r="A31" s="30">
        <v>26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30">
        <f t="shared" si="0"/>
        <v>0</v>
      </c>
    </row>
    <row r="32" spans="1:12" ht="18.75" customHeight="1" x14ac:dyDescent="0.15">
      <c r="A32" s="30">
        <v>27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30">
        <f t="shared" si="0"/>
        <v>0</v>
      </c>
    </row>
    <row r="33" spans="1:43" ht="18.75" customHeight="1" x14ac:dyDescent="0.15">
      <c r="A33" s="30">
        <v>28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30">
        <f t="shared" si="0"/>
        <v>0</v>
      </c>
    </row>
    <row r="34" spans="1:43" ht="18.75" customHeight="1" x14ac:dyDescent="0.15">
      <c r="A34" s="30">
        <v>29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30">
        <f t="shared" si="0"/>
        <v>0</v>
      </c>
    </row>
    <row r="35" spans="1:43" ht="18.75" customHeight="1" x14ac:dyDescent="0.15">
      <c r="A35" s="30">
        <v>30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30">
        <f t="shared" si="0"/>
        <v>0</v>
      </c>
    </row>
    <row r="36" spans="1:43" ht="18.75" customHeight="1" x14ac:dyDescent="0.15">
      <c r="A36" s="30">
        <v>31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30">
        <f>I36*F36+J36*G36+K36*H36</f>
        <v>0</v>
      </c>
    </row>
    <row r="37" spans="1:43" ht="18.75" customHeight="1" x14ac:dyDescent="0.15">
      <c r="A37" s="30">
        <v>32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30">
        <f t="shared" si="0"/>
        <v>0</v>
      </c>
    </row>
    <row r="38" spans="1:43" ht="18.75" customHeight="1" x14ac:dyDescent="0.15">
      <c r="A38" s="30">
        <v>33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30">
        <f t="shared" si="0"/>
        <v>0</v>
      </c>
    </row>
    <row r="39" spans="1:43" ht="18.75" customHeight="1" x14ac:dyDescent="0.15">
      <c r="A39" s="30">
        <v>34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30">
        <f t="shared" si="0"/>
        <v>0</v>
      </c>
    </row>
    <row r="40" spans="1:43" ht="18.75" customHeight="1" x14ac:dyDescent="0.15">
      <c r="A40" s="30">
        <v>35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30">
        <f t="shared" si="0"/>
        <v>0</v>
      </c>
    </row>
    <row r="41" spans="1:43" ht="18.75" customHeight="1" thickBot="1" x14ac:dyDescent="0.2">
      <c r="A41" s="30">
        <v>36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30">
        <f t="shared" si="0"/>
        <v>0</v>
      </c>
    </row>
    <row r="42" spans="1:43" ht="18.75" customHeight="1" thickBot="1" x14ac:dyDescent="0.2">
      <c r="K42" s="10" t="s">
        <v>34</v>
      </c>
      <c r="L42" s="30">
        <f>SUM(L6:L41)</f>
        <v>340.67378963119188</v>
      </c>
      <c r="N42" s="11"/>
      <c r="O42" s="12"/>
      <c r="P42" s="13" t="s">
        <v>35</v>
      </c>
      <c r="Q42" s="14">
        <f>AB108-L42</f>
        <v>-174.8041684921707</v>
      </c>
      <c r="R42" s="16" t="s">
        <v>38</v>
      </c>
    </row>
    <row r="43" spans="1:43" ht="18.75" customHeight="1" x14ac:dyDescent="0.15">
      <c r="K43" s="10"/>
      <c r="L43" s="19"/>
      <c r="N43" s="19"/>
      <c r="O43" s="19"/>
      <c r="P43" s="20"/>
    </row>
    <row r="44" spans="1:43" ht="18.75" customHeight="1" x14ac:dyDescent="0.15">
      <c r="G44" s="23" t="s">
        <v>47</v>
      </c>
      <c r="H44" s="24"/>
      <c r="I44" s="24"/>
      <c r="J44" s="26"/>
      <c r="K44" s="26"/>
      <c r="L44" s="26"/>
      <c r="M44" s="26"/>
      <c r="N44" s="26"/>
      <c r="O44" s="26"/>
      <c r="P44" s="26"/>
      <c r="Q44" s="26"/>
      <c r="R44" s="26"/>
    </row>
    <row r="45" spans="1:43" ht="39.75" customHeight="1" x14ac:dyDescent="0.15">
      <c r="B45" s="5" t="s">
        <v>4</v>
      </c>
      <c r="C45" s="2" t="s">
        <v>12</v>
      </c>
      <c r="D45" s="2" t="s">
        <v>13</v>
      </c>
      <c r="E45" s="29" t="s">
        <v>32</v>
      </c>
      <c r="F45" s="29" t="s">
        <v>33</v>
      </c>
      <c r="G45" s="34" t="s">
        <v>42</v>
      </c>
      <c r="H45" s="34"/>
      <c r="I45" s="34"/>
      <c r="J45" s="34" t="s">
        <v>43</v>
      </c>
      <c r="K45" s="34"/>
      <c r="L45" s="34"/>
      <c r="M45" s="34" t="s">
        <v>40</v>
      </c>
      <c r="N45" s="34"/>
      <c r="O45" s="34"/>
      <c r="P45" s="34" t="s">
        <v>41</v>
      </c>
      <c r="Q45" s="34"/>
      <c r="R45" s="34"/>
      <c r="S45" s="34" t="s">
        <v>44</v>
      </c>
      <c r="T45" s="34"/>
      <c r="U45" s="34"/>
      <c r="V45" s="34" t="s">
        <v>45</v>
      </c>
      <c r="W45" s="34"/>
      <c r="X45" s="34"/>
      <c r="Y45" s="28" t="s">
        <v>17</v>
      </c>
      <c r="Z45" s="28" t="s">
        <v>18</v>
      </c>
      <c r="AA45" s="28" t="s">
        <v>21</v>
      </c>
      <c r="AB45" s="28" t="s">
        <v>23</v>
      </c>
      <c r="AC45" s="9" t="s">
        <v>36</v>
      </c>
      <c r="AD45" s="9" t="s">
        <v>70</v>
      </c>
      <c r="AE45" s="28" t="s">
        <v>48</v>
      </c>
      <c r="AF45" s="35" t="s">
        <v>61</v>
      </c>
      <c r="AG45" s="36"/>
      <c r="AH45" s="37"/>
      <c r="AI45" s="35" t="s">
        <v>60</v>
      </c>
      <c r="AJ45" s="36"/>
      <c r="AK45" s="37"/>
      <c r="AL45" s="33" t="s">
        <v>62</v>
      </c>
      <c r="AM45" s="33"/>
      <c r="AN45" s="33"/>
      <c r="AO45" s="33"/>
      <c r="AP45" s="33"/>
      <c r="AQ45" s="33"/>
    </row>
    <row r="46" spans="1:43" ht="18.75" customHeight="1" x14ac:dyDescent="0.15">
      <c r="B46" s="6"/>
      <c r="C46" s="6"/>
      <c r="D46" s="6"/>
      <c r="E46" s="2" t="s">
        <v>8</v>
      </c>
      <c r="F46" s="2" t="s">
        <v>10</v>
      </c>
      <c r="G46" s="2" t="s">
        <v>0</v>
      </c>
      <c r="H46" s="2" t="s">
        <v>1</v>
      </c>
      <c r="I46" s="2" t="s">
        <v>2</v>
      </c>
      <c r="J46" s="2" t="s">
        <v>0</v>
      </c>
      <c r="K46" s="2" t="s">
        <v>1</v>
      </c>
      <c r="L46" s="2" t="s">
        <v>2</v>
      </c>
      <c r="M46" s="2" t="s">
        <v>5</v>
      </c>
      <c r="N46" s="2" t="s">
        <v>6</v>
      </c>
      <c r="O46" s="2" t="s">
        <v>7</v>
      </c>
      <c r="P46" s="2" t="s">
        <v>5</v>
      </c>
      <c r="Q46" s="2" t="s">
        <v>6</v>
      </c>
      <c r="R46" s="2" t="s">
        <v>7</v>
      </c>
      <c r="S46" s="2" t="s">
        <v>14</v>
      </c>
      <c r="T46" s="2" t="s">
        <v>15</v>
      </c>
      <c r="U46" s="2" t="s">
        <v>16</v>
      </c>
      <c r="V46" s="2" t="s">
        <v>14</v>
      </c>
      <c r="W46" s="2" t="s">
        <v>15</v>
      </c>
      <c r="X46" s="2" t="s">
        <v>16</v>
      </c>
      <c r="Y46" s="2" t="s">
        <v>19</v>
      </c>
      <c r="Z46" s="2" t="s">
        <v>20</v>
      </c>
      <c r="AA46" s="2" t="s">
        <v>22</v>
      </c>
      <c r="AB46" s="2" t="s">
        <v>24</v>
      </c>
      <c r="AC46" s="2" t="s">
        <v>37</v>
      </c>
      <c r="AD46" s="2" t="s">
        <v>71</v>
      </c>
      <c r="AE46" s="2" t="s">
        <v>49</v>
      </c>
      <c r="AF46" s="2" t="s">
        <v>54</v>
      </c>
      <c r="AG46" s="2" t="s">
        <v>55</v>
      </c>
      <c r="AH46" s="2" t="s">
        <v>56</v>
      </c>
      <c r="AI46" s="2" t="s">
        <v>57</v>
      </c>
      <c r="AJ46" s="2" t="s">
        <v>58</v>
      </c>
      <c r="AK46" s="2" t="s">
        <v>59</v>
      </c>
      <c r="AL46" s="2" t="s">
        <v>63</v>
      </c>
      <c r="AM46" s="2" t="s">
        <v>64</v>
      </c>
      <c r="AN46" s="2" t="s">
        <v>65</v>
      </c>
      <c r="AO46" s="2" t="s">
        <v>66</v>
      </c>
      <c r="AP46" s="2" t="s">
        <v>67</v>
      </c>
      <c r="AQ46" s="2" t="s">
        <v>68</v>
      </c>
    </row>
    <row r="47" spans="1:43" ht="18.75" customHeight="1" x14ac:dyDescent="0.15">
      <c r="B47" s="7"/>
      <c r="C47" s="7"/>
      <c r="D47" s="7"/>
      <c r="E47" s="3" t="s">
        <v>9</v>
      </c>
      <c r="F47" s="3" t="s">
        <v>11</v>
      </c>
      <c r="G47" s="3" t="s">
        <v>3</v>
      </c>
      <c r="H47" s="3" t="s">
        <v>3</v>
      </c>
      <c r="I47" s="3" t="s">
        <v>3</v>
      </c>
      <c r="J47" s="3" t="s">
        <v>3</v>
      </c>
      <c r="K47" s="3" t="s">
        <v>3</v>
      </c>
      <c r="L47" s="3" t="s">
        <v>3</v>
      </c>
      <c r="M47" s="3" t="s">
        <v>3</v>
      </c>
      <c r="N47" s="3" t="s">
        <v>3</v>
      </c>
      <c r="O47" s="3" t="s">
        <v>3</v>
      </c>
      <c r="P47" s="3" t="s">
        <v>3</v>
      </c>
      <c r="Q47" s="3" t="s">
        <v>3</v>
      </c>
      <c r="R47" s="3" t="s">
        <v>3</v>
      </c>
      <c r="S47" s="3" t="s">
        <v>3</v>
      </c>
      <c r="T47" s="3" t="s">
        <v>3</v>
      </c>
      <c r="U47" s="3" t="s">
        <v>3</v>
      </c>
      <c r="V47" s="3" t="s">
        <v>3</v>
      </c>
      <c r="W47" s="3" t="s">
        <v>3</v>
      </c>
      <c r="X47" s="3" t="s">
        <v>3</v>
      </c>
      <c r="Y47" s="3" t="s">
        <v>3</v>
      </c>
      <c r="Z47" s="3" t="s">
        <v>3</v>
      </c>
      <c r="AA47" s="3" t="s">
        <v>3</v>
      </c>
      <c r="AB47" s="3" t="s">
        <v>25</v>
      </c>
      <c r="AC47" s="3" t="s">
        <v>30</v>
      </c>
      <c r="AD47" s="3" t="s">
        <v>72</v>
      </c>
      <c r="AE47" s="3"/>
      <c r="AF47" s="3" t="s">
        <v>3</v>
      </c>
      <c r="AG47" s="3" t="s">
        <v>3</v>
      </c>
      <c r="AH47" s="3" t="s">
        <v>3</v>
      </c>
      <c r="AI47" s="3"/>
      <c r="AJ47" s="3"/>
      <c r="AK47" s="3"/>
      <c r="AL47" s="3" t="s">
        <v>30</v>
      </c>
      <c r="AM47" s="3" t="s">
        <v>30</v>
      </c>
      <c r="AN47" s="3" t="s">
        <v>30</v>
      </c>
      <c r="AO47" s="3" t="s">
        <v>30</v>
      </c>
      <c r="AP47" s="3" t="s">
        <v>30</v>
      </c>
      <c r="AQ47" s="3" t="s">
        <v>30</v>
      </c>
    </row>
    <row r="48" spans="1:43" ht="18.75" customHeight="1" x14ac:dyDescent="0.15">
      <c r="A48" s="30">
        <v>1</v>
      </c>
      <c r="B48" s="17">
        <v>1</v>
      </c>
      <c r="C48" s="17">
        <v>1</v>
      </c>
      <c r="D48" s="17">
        <v>2</v>
      </c>
      <c r="E48" s="17">
        <v>0.2</v>
      </c>
      <c r="F48" s="17">
        <v>200000</v>
      </c>
      <c r="G48" s="21">
        <f t="shared" ref="G48:I86" si="1">LOOKUP($C48,$B$6:$B$41,C$6:C$41)</f>
        <v>0</v>
      </c>
      <c r="H48" s="21">
        <f t="shared" si="1"/>
        <v>-2</v>
      </c>
      <c r="I48" s="21">
        <f t="shared" si="1"/>
        <v>0</v>
      </c>
      <c r="J48" s="21">
        <f t="shared" ref="J48:L86" si="2">LOOKUP($D48,$B$6:$B$41,C$6:C$41)</f>
        <v>15</v>
      </c>
      <c r="K48" s="21">
        <f t="shared" si="2"/>
        <v>-2</v>
      </c>
      <c r="L48" s="21">
        <f t="shared" si="2"/>
        <v>0</v>
      </c>
      <c r="M48" s="21">
        <f t="shared" ref="M48:O86" si="3">LOOKUP($C48,$B$6:$B$41,F$6:F$41)</f>
        <v>0</v>
      </c>
      <c r="N48" s="21">
        <f t="shared" si="3"/>
        <v>0</v>
      </c>
      <c r="O48" s="21">
        <f t="shared" si="3"/>
        <v>0</v>
      </c>
      <c r="P48" s="21">
        <f t="shared" ref="P48:R86" si="4">LOOKUP($D48,$B$6:$B$41,F$6:F$41)</f>
        <v>-0.13278691739764298</v>
      </c>
      <c r="Q48" s="21">
        <f t="shared" si="4"/>
        <v>-0.56208424415900071</v>
      </c>
      <c r="R48" s="21">
        <f t="shared" si="4"/>
        <v>0</v>
      </c>
      <c r="S48" s="25">
        <f>G48+M48</f>
        <v>0</v>
      </c>
      <c r="T48" s="25">
        <f t="shared" ref="T48:X63" si="5">H48+N48</f>
        <v>-2</v>
      </c>
      <c r="U48" s="25">
        <f t="shared" si="5"/>
        <v>0</v>
      </c>
      <c r="V48" s="30">
        <f t="shared" si="5"/>
        <v>14.867213082602357</v>
      </c>
      <c r="W48" s="30">
        <f t="shared" si="5"/>
        <v>-2.5620842441590006</v>
      </c>
      <c r="X48" s="30">
        <f t="shared" si="5"/>
        <v>0</v>
      </c>
      <c r="Y48" s="30">
        <f>SQRT((J48-G48)^2+(K48-H48)^2+(L48-I48)^2)</f>
        <v>15</v>
      </c>
      <c r="Z48" s="30">
        <f>SQRT((V48-S48)^2+(W48-T48)^2+(X48-U48)^2)</f>
        <v>14.877834638852338</v>
      </c>
      <c r="AA48" s="30">
        <f>Z48-Y48</f>
        <v>-0.12216536114766186</v>
      </c>
      <c r="AB48" s="30">
        <f t="shared" ref="AB48:AB86" si="6">0.5*F48*E48/Y48*AA48^2</f>
        <v>19.899167285784866</v>
      </c>
      <c r="AC48" s="15">
        <f t="shared" ref="AC48:AC86" si="7">F48*E48/Y48*AA48</f>
        <v>-325.77429639376493</v>
      </c>
      <c r="AD48" s="27">
        <f>AC48/E48</f>
        <v>-1628.8714819688246</v>
      </c>
      <c r="AE48" s="30">
        <f t="shared" ref="AE48:AE86" si="8">AA48/Y48</f>
        <v>-8.1443574098441236E-3</v>
      </c>
      <c r="AF48" s="30">
        <f t="shared" ref="AF48:AF86" si="9">V48-S48</f>
        <v>14.867213082602357</v>
      </c>
      <c r="AG48" s="30">
        <f t="shared" ref="AG48:AG86" si="10">W48-T48</f>
        <v>-0.5620842441590006</v>
      </c>
      <c r="AH48" s="30">
        <f t="shared" ref="AH48:AH86" si="11">X48-U48</f>
        <v>0</v>
      </c>
      <c r="AI48" s="30">
        <f>AF48/$Z48</f>
        <v>0.9992860818453887</v>
      </c>
      <c r="AJ48" s="30">
        <f>AG48/$Z48</f>
        <v>-3.7779976576104712E-2</v>
      </c>
      <c r="AK48" s="30">
        <f>AH48/$Z48</f>
        <v>0</v>
      </c>
      <c r="AL48" s="15">
        <f>-$AC48*AI48</f>
        <v>325.5417202092637</v>
      </c>
      <c r="AM48" s="15">
        <f>-$AC48*AJ48</f>
        <v>-12.307745286853432</v>
      </c>
      <c r="AN48" s="15">
        <f>-$AC48*AK48</f>
        <v>0</v>
      </c>
      <c r="AO48" s="15">
        <f>-AL48</f>
        <v>-325.5417202092637</v>
      </c>
      <c r="AP48" s="15">
        <f t="shared" ref="AP48:AQ63" si="12">-AM48</f>
        <v>12.307745286853432</v>
      </c>
      <c r="AQ48" s="15">
        <f t="shared" si="12"/>
        <v>0</v>
      </c>
    </row>
    <row r="49" spans="1:43" ht="18.75" customHeight="1" x14ac:dyDescent="0.15">
      <c r="A49" s="30">
        <v>2</v>
      </c>
      <c r="B49" s="17">
        <v>2</v>
      </c>
      <c r="C49" s="17">
        <v>2</v>
      </c>
      <c r="D49" s="17">
        <v>3</v>
      </c>
      <c r="E49" s="17">
        <v>0.2</v>
      </c>
      <c r="F49" s="17">
        <v>200000</v>
      </c>
      <c r="G49" s="21">
        <f t="shared" si="1"/>
        <v>15</v>
      </c>
      <c r="H49" s="21">
        <f t="shared" si="1"/>
        <v>-2</v>
      </c>
      <c r="I49" s="21">
        <f t="shared" si="1"/>
        <v>0</v>
      </c>
      <c r="J49" s="21">
        <f t="shared" si="2"/>
        <v>30</v>
      </c>
      <c r="K49" s="21">
        <f t="shared" si="2"/>
        <v>-2</v>
      </c>
      <c r="L49" s="21">
        <f t="shared" si="2"/>
        <v>0</v>
      </c>
      <c r="M49" s="21">
        <f t="shared" si="3"/>
        <v>-0.13278691739764298</v>
      </c>
      <c r="N49" s="21">
        <f t="shared" si="3"/>
        <v>-0.56208424415900071</v>
      </c>
      <c r="O49" s="21">
        <f t="shared" si="3"/>
        <v>0</v>
      </c>
      <c r="P49" s="21">
        <f t="shared" si="4"/>
        <v>-0.32848429707605281</v>
      </c>
      <c r="Q49" s="21">
        <f t="shared" si="4"/>
        <v>-2.0391434919121787</v>
      </c>
      <c r="R49" s="21">
        <f t="shared" si="4"/>
        <v>0</v>
      </c>
      <c r="S49" s="25">
        <f t="shared" ref="S49:X77" si="13">G49+M49</f>
        <v>14.867213082602357</v>
      </c>
      <c r="T49" s="25">
        <f t="shared" si="5"/>
        <v>-2.5620842441590006</v>
      </c>
      <c r="U49" s="25">
        <f t="shared" si="5"/>
        <v>0</v>
      </c>
      <c r="V49" s="30">
        <f t="shared" si="5"/>
        <v>29.671515702923948</v>
      </c>
      <c r="W49" s="30">
        <f t="shared" si="5"/>
        <v>-4.0391434919121787</v>
      </c>
      <c r="X49" s="30">
        <f t="shared" si="5"/>
        <v>0</v>
      </c>
      <c r="Y49" s="30">
        <f t="shared" ref="Y49:Y86" si="14">SQRT((J49-G49)^2+(K49-H49)^2+(L49-I49)^2)</f>
        <v>15</v>
      </c>
      <c r="Z49" s="30">
        <f t="shared" ref="Z49:Z86" si="15">SQRT((V49-S49)^2+(W49-T49)^2+(X49-U49)^2)</f>
        <v>14.877804948830118</v>
      </c>
      <c r="AA49" s="30">
        <f t="shared" ref="AA49:AA86" si="16">Z49-Y49</f>
        <v>-0.12219505116988216</v>
      </c>
      <c r="AB49" s="31">
        <f t="shared" si="6"/>
        <v>19.908840707213493</v>
      </c>
      <c r="AC49" s="15">
        <f t="shared" si="7"/>
        <v>-325.85346978635243</v>
      </c>
      <c r="AD49" s="27">
        <f t="shared" ref="AD49:AD86" si="17">AC49/E49</f>
        <v>-1629.2673489317622</v>
      </c>
      <c r="AE49" s="31">
        <f t="shared" si="8"/>
        <v>-8.1463367446588109E-3</v>
      </c>
      <c r="AF49" s="30">
        <f t="shared" si="9"/>
        <v>14.804302620321591</v>
      </c>
      <c r="AG49" s="30">
        <f t="shared" si="10"/>
        <v>-1.4770592477531781</v>
      </c>
      <c r="AH49" s="30">
        <f t="shared" si="11"/>
        <v>0</v>
      </c>
      <c r="AI49" s="30">
        <f t="shared" ref="AI49:AK86" si="18">AF49/$Z49</f>
        <v>0.99505959859257964</v>
      </c>
      <c r="AJ49" s="30">
        <f t="shared" si="18"/>
        <v>-9.9279379776337454E-2</v>
      </c>
      <c r="AK49" s="30">
        <f t="shared" si="18"/>
        <v>0</v>
      </c>
      <c r="AL49" s="15">
        <f t="shared" ref="AL49:AN86" si="19">-$AC49*AI49</f>
        <v>324.24362284560715</v>
      </c>
      <c r="AM49" s="15">
        <f t="shared" si="19"/>
        <v>-32.350530378356588</v>
      </c>
      <c r="AN49" s="15">
        <f t="shared" si="19"/>
        <v>0</v>
      </c>
      <c r="AO49" s="15">
        <f t="shared" ref="AO49:AQ86" si="20">-AL49</f>
        <v>-324.24362284560715</v>
      </c>
      <c r="AP49" s="15">
        <f t="shared" si="12"/>
        <v>32.350530378356588</v>
      </c>
      <c r="AQ49" s="15">
        <f t="shared" si="12"/>
        <v>0</v>
      </c>
    </row>
    <row r="50" spans="1:43" ht="18.75" customHeight="1" x14ac:dyDescent="0.15">
      <c r="A50" s="30">
        <v>3</v>
      </c>
      <c r="B50" s="17">
        <v>3</v>
      </c>
      <c r="C50" s="17">
        <v>3</v>
      </c>
      <c r="D50" s="17">
        <v>4</v>
      </c>
      <c r="E50" s="17">
        <v>0.2</v>
      </c>
      <c r="F50" s="17">
        <v>200000</v>
      </c>
      <c r="G50" s="21">
        <f t="shared" si="1"/>
        <v>30</v>
      </c>
      <c r="H50" s="21">
        <f t="shared" si="1"/>
        <v>-2</v>
      </c>
      <c r="I50" s="21">
        <f t="shared" si="1"/>
        <v>0</v>
      </c>
      <c r="J50" s="21">
        <f t="shared" si="2"/>
        <v>45</v>
      </c>
      <c r="K50" s="21">
        <f t="shared" si="2"/>
        <v>-2</v>
      </c>
      <c r="L50" s="21">
        <f t="shared" si="2"/>
        <v>0</v>
      </c>
      <c r="M50" s="21">
        <f t="shared" si="3"/>
        <v>-0.32848429707605281</v>
      </c>
      <c r="N50" s="21">
        <f t="shared" si="3"/>
        <v>-2.0391434919121787</v>
      </c>
      <c r="O50" s="21">
        <f t="shared" si="3"/>
        <v>0</v>
      </c>
      <c r="P50" s="21">
        <f t="shared" si="4"/>
        <v>-0.59721463053643997</v>
      </c>
      <c r="Q50" s="21">
        <f t="shared" si="4"/>
        <v>-4.3146945953778291</v>
      </c>
      <c r="R50" s="21">
        <f t="shared" si="4"/>
        <v>0</v>
      </c>
      <c r="S50" s="25">
        <f t="shared" si="13"/>
        <v>29.671515702923948</v>
      </c>
      <c r="T50" s="25">
        <f t="shared" si="5"/>
        <v>-4.0391434919121787</v>
      </c>
      <c r="U50" s="25">
        <f t="shared" si="5"/>
        <v>0</v>
      </c>
      <c r="V50" s="30">
        <f t="shared" si="5"/>
        <v>44.402785369463558</v>
      </c>
      <c r="W50" s="30">
        <f t="shared" si="5"/>
        <v>-6.3146945953778291</v>
      </c>
      <c r="X50" s="30">
        <f t="shared" si="5"/>
        <v>0</v>
      </c>
      <c r="Y50" s="30">
        <f t="shared" si="14"/>
        <v>15</v>
      </c>
      <c r="Z50" s="30">
        <f t="shared" si="15"/>
        <v>14.905986676929299</v>
      </c>
      <c r="AA50" s="30">
        <f t="shared" si="16"/>
        <v>-9.4013323070701205E-2</v>
      </c>
      <c r="AB50" s="31">
        <f t="shared" si="6"/>
        <v>11.784673219728052</v>
      </c>
      <c r="AC50" s="15">
        <f t="shared" si="7"/>
        <v>-250.7021948552032</v>
      </c>
      <c r="AD50" s="27">
        <f t="shared" si="17"/>
        <v>-1253.510974276016</v>
      </c>
      <c r="AE50" s="31">
        <f t="shared" si="8"/>
        <v>-6.2675548713800799E-3</v>
      </c>
      <c r="AF50" s="30">
        <f t="shared" si="9"/>
        <v>14.73126966653961</v>
      </c>
      <c r="AG50" s="30">
        <f t="shared" si="10"/>
        <v>-2.2755511034656504</v>
      </c>
      <c r="AH50" s="30">
        <f t="shared" si="11"/>
        <v>0</v>
      </c>
      <c r="AI50" s="30">
        <f t="shared" si="18"/>
        <v>0.98827873563981472</v>
      </c>
      <c r="AJ50" s="30">
        <f t="shared" si="18"/>
        <v>-0.15266021316036921</v>
      </c>
      <c r="AK50" s="30">
        <f t="shared" si="18"/>
        <v>0</v>
      </c>
      <c r="AL50" s="15">
        <f t="shared" si="19"/>
        <v>247.76364815362669</v>
      </c>
      <c r="AM50" s="15">
        <f t="shared" si="19"/>
        <v>-38.27225050636774</v>
      </c>
      <c r="AN50" s="15">
        <f t="shared" si="19"/>
        <v>0</v>
      </c>
      <c r="AO50" s="15">
        <f t="shared" si="20"/>
        <v>-247.76364815362669</v>
      </c>
      <c r="AP50" s="15">
        <f t="shared" si="12"/>
        <v>38.27225050636774</v>
      </c>
      <c r="AQ50" s="15">
        <f t="shared" si="12"/>
        <v>0</v>
      </c>
    </row>
    <row r="51" spans="1:43" ht="18.75" customHeight="1" x14ac:dyDescent="0.15">
      <c r="A51" s="30">
        <v>4</v>
      </c>
      <c r="B51" s="17">
        <v>4</v>
      </c>
      <c r="C51" s="17">
        <v>4</v>
      </c>
      <c r="D51" s="17">
        <v>5</v>
      </c>
      <c r="E51" s="17">
        <v>0.2</v>
      </c>
      <c r="F51" s="17">
        <v>200000</v>
      </c>
      <c r="G51" s="21">
        <f t="shared" si="1"/>
        <v>45</v>
      </c>
      <c r="H51" s="21">
        <f t="shared" si="1"/>
        <v>-2</v>
      </c>
      <c r="I51" s="21">
        <f t="shared" si="1"/>
        <v>0</v>
      </c>
      <c r="J51" s="21">
        <f t="shared" si="2"/>
        <v>60</v>
      </c>
      <c r="K51" s="21">
        <f t="shared" si="2"/>
        <v>-2</v>
      </c>
      <c r="L51" s="21">
        <f t="shared" si="2"/>
        <v>0</v>
      </c>
      <c r="M51" s="21">
        <f t="shared" si="3"/>
        <v>-0.59721463053643997</v>
      </c>
      <c r="N51" s="21">
        <f t="shared" si="3"/>
        <v>-4.3146945953778291</v>
      </c>
      <c r="O51" s="21">
        <f t="shared" si="3"/>
        <v>0</v>
      </c>
      <c r="P51" s="21">
        <f t="shared" si="4"/>
        <v>-0.99006819597253914</v>
      </c>
      <c r="Q51" s="21">
        <f t="shared" si="4"/>
        <v>-7.2844080328963541</v>
      </c>
      <c r="R51" s="21">
        <f t="shared" si="4"/>
        <v>0</v>
      </c>
      <c r="S51" s="25">
        <f t="shared" si="13"/>
        <v>44.402785369463558</v>
      </c>
      <c r="T51" s="25">
        <f t="shared" si="5"/>
        <v>-6.3146945953778291</v>
      </c>
      <c r="U51" s="25">
        <f t="shared" si="5"/>
        <v>0</v>
      </c>
      <c r="V51" s="30">
        <f t="shared" si="5"/>
        <v>59.00993180402746</v>
      </c>
      <c r="W51" s="30">
        <f t="shared" si="5"/>
        <v>-9.284408032896355</v>
      </c>
      <c r="X51" s="30">
        <f t="shared" si="5"/>
        <v>0</v>
      </c>
      <c r="Y51" s="30">
        <f t="shared" si="14"/>
        <v>15</v>
      </c>
      <c r="Z51" s="30">
        <f t="shared" si="15"/>
        <v>14.905969437167482</v>
      </c>
      <c r="AA51" s="30">
        <f t="shared" si="16"/>
        <v>-9.4030562832518427E-2</v>
      </c>
      <c r="AB51" s="31">
        <f t="shared" si="6"/>
        <v>11.788995662133594</v>
      </c>
      <c r="AC51" s="15">
        <f t="shared" si="7"/>
        <v>-250.74816755338244</v>
      </c>
      <c r="AD51" s="27">
        <f t="shared" si="17"/>
        <v>-1253.7408377669121</v>
      </c>
      <c r="AE51" s="31">
        <f t="shared" si="8"/>
        <v>-6.2687041888345616E-3</v>
      </c>
      <c r="AF51" s="30">
        <f t="shared" si="9"/>
        <v>14.607146434563901</v>
      </c>
      <c r="AG51" s="30">
        <f t="shared" si="10"/>
        <v>-2.9697134375185259</v>
      </c>
      <c r="AH51" s="30">
        <f t="shared" si="11"/>
        <v>0</v>
      </c>
      <c r="AI51" s="30">
        <f t="shared" si="18"/>
        <v>0.97995279650456846</v>
      </c>
      <c r="AJ51" s="30">
        <f t="shared" si="18"/>
        <v>-0.19922980857009243</v>
      </c>
      <c r="AK51" s="30">
        <f t="shared" si="18"/>
        <v>0</v>
      </c>
      <c r="AL51" s="15">
        <f t="shared" si="19"/>
        <v>245.72136801233322</v>
      </c>
      <c r="AM51" s="15">
        <f t="shared" si="19"/>
        <v>-49.956509420961844</v>
      </c>
      <c r="AN51" s="15">
        <f t="shared" si="19"/>
        <v>0</v>
      </c>
      <c r="AO51" s="15">
        <f t="shared" si="20"/>
        <v>-245.72136801233322</v>
      </c>
      <c r="AP51" s="15">
        <f t="shared" si="12"/>
        <v>49.956509420961844</v>
      </c>
      <c r="AQ51" s="15">
        <f t="shared" si="12"/>
        <v>0</v>
      </c>
    </row>
    <row r="52" spans="1:43" ht="18.75" customHeight="1" x14ac:dyDescent="0.15">
      <c r="A52" s="30">
        <v>5</v>
      </c>
      <c r="B52" s="17">
        <v>5</v>
      </c>
      <c r="C52" s="17">
        <v>5</v>
      </c>
      <c r="D52" s="17">
        <v>6</v>
      </c>
      <c r="E52" s="17">
        <v>0.2</v>
      </c>
      <c r="F52" s="17">
        <v>200000</v>
      </c>
      <c r="G52" s="21">
        <f t="shared" si="1"/>
        <v>60</v>
      </c>
      <c r="H52" s="21">
        <f t="shared" si="1"/>
        <v>-2</v>
      </c>
      <c r="I52" s="21">
        <f t="shared" si="1"/>
        <v>0</v>
      </c>
      <c r="J52" s="21">
        <f t="shared" si="2"/>
        <v>75</v>
      </c>
      <c r="K52" s="21">
        <f t="shared" si="2"/>
        <v>-2</v>
      </c>
      <c r="L52" s="21">
        <f t="shared" si="2"/>
        <v>0</v>
      </c>
      <c r="M52" s="21">
        <f t="shared" si="3"/>
        <v>-0.99006819597253914</v>
      </c>
      <c r="N52" s="21">
        <f t="shared" si="3"/>
        <v>-7.2844080328963541</v>
      </c>
      <c r="O52" s="21">
        <f t="shared" si="3"/>
        <v>0</v>
      </c>
      <c r="P52" s="21">
        <f t="shared" si="4"/>
        <v>-1.487245627712759</v>
      </c>
      <c r="Q52" s="21">
        <f t="shared" si="4"/>
        <v>-10.845398792563351</v>
      </c>
      <c r="R52" s="21">
        <f t="shared" si="4"/>
        <v>0</v>
      </c>
      <c r="S52" s="25">
        <f t="shared" si="13"/>
        <v>59.00993180402746</v>
      </c>
      <c r="T52" s="25">
        <f t="shared" si="5"/>
        <v>-9.284408032896355</v>
      </c>
      <c r="U52" s="25">
        <f t="shared" si="5"/>
        <v>0</v>
      </c>
      <c r="V52" s="30">
        <f t="shared" si="5"/>
        <v>73.512754372287247</v>
      </c>
      <c r="W52" s="30">
        <f t="shared" si="5"/>
        <v>-12.845398792563351</v>
      </c>
      <c r="X52" s="30">
        <f t="shared" si="5"/>
        <v>0</v>
      </c>
      <c r="Y52" s="30">
        <f t="shared" si="14"/>
        <v>15</v>
      </c>
      <c r="Z52" s="30">
        <f t="shared" si="15"/>
        <v>14.933603638668703</v>
      </c>
      <c r="AA52" s="30">
        <f t="shared" si="16"/>
        <v>-6.6396361331296561E-2</v>
      </c>
      <c r="AB52" s="31">
        <f t="shared" si="6"/>
        <v>5.8779690640481244</v>
      </c>
      <c r="AC52" s="15">
        <f t="shared" si="7"/>
        <v>-177.05696355012415</v>
      </c>
      <c r="AD52" s="27">
        <f t="shared" si="17"/>
        <v>-885.28481775062073</v>
      </c>
      <c r="AE52" s="31">
        <f t="shared" si="8"/>
        <v>-4.4264240887531038E-3</v>
      </c>
      <c r="AF52" s="30">
        <f t="shared" si="9"/>
        <v>14.502822568259788</v>
      </c>
      <c r="AG52" s="30">
        <f t="shared" si="10"/>
        <v>-3.5609907596669963</v>
      </c>
      <c r="AH52" s="30">
        <f t="shared" si="11"/>
        <v>0</v>
      </c>
      <c r="AI52" s="30">
        <f t="shared" si="18"/>
        <v>0.9711535754642997</v>
      </c>
      <c r="AJ52" s="30">
        <f t="shared" si="18"/>
        <v>-0.23845488643117962</v>
      </c>
      <c r="AK52" s="30">
        <f t="shared" si="18"/>
        <v>0</v>
      </c>
      <c r="AL52" s="15">
        <f t="shared" si="19"/>
        <v>171.94950321255527</v>
      </c>
      <c r="AM52" s="15">
        <f t="shared" si="19"/>
        <v>-42.220098135194362</v>
      </c>
      <c r="AN52" s="15">
        <f t="shared" si="19"/>
        <v>0</v>
      </c>
      <c r="AO52" s="15">
        <f t="shared" si="20"/>
        <v>-171.94950321255527</v>
      </c>
      <c r="AP52" s="15">
        <f t="shared" si="12"/>
        <v>42.220098135194362</v>
      </c>
      <c r="AQ52" s="15">
        <f t="shared" si="12"/>
        <v>0</v>
      </c>
    </row>
    <row r="53" spans="1:43" ht="18.75" customHeight="1" x14ac:dyDescent="0.15">
      <c r="A53" s="30">
        <v>6</v>
      </c>
      <c r="B53" s="17">
        <v>6</v>
      </c>
      <c r="C53" s="17">
        <v>6</v>
      </c>
      <c r="D53" s="17">
        <v>7</v>
      </c>
      <c r="E53" s="17">
        <v>0.2</v>
      </c>
      <c r="F53" s="17">
        <v>200000</v>
      </c>
      <c r="G53" s="21">
        <f t="shared" si="1"/>
        <v>75</v>
      </c>
      <c r="H53" s="21">
        <f t="shared" si="1"/>
        <v>-2</v>
      </c>
      <c r="I53" s="21">
        <f t="shared" si="1"/>
        <v>0</v>
      </c>
      <c r="J53" s="21">
        <f t="shared" si="2"/>
        <v>90</v>
      </c>
      <c r="K53" s="21">
        <f t="shared" si="2"/>
        <v>-2</v>
      </c>
      <c r="L53" s="21">
        <f t="shared" si="2"/>
        <v>0</v>
      </c>
      <c r="M53" s="21">
        <f t="shared" si="3"/>
        <v>-1.487245627712759</v>
      </c>
      <c r="N53" s="21">
        <f t="shared" si="3"/>
        <v>-10.845398792563351</v>
      </c>
      <c r="O53" s="21">
        <f t="shared" si="3"/>
        <v>0</v>
      </c>
      <c r="P53" s="21">
        <f t="shared" si="4"/>
        <v>-2.1111712847410029</v>
      </c>
      <c r="Q53" s="21">
        <f t="shared" si="4"/>
        <v>-14.887768569058943</v>
      </c>
      <c r="R53" s="21">
        <f t="shared" si="4"/>
        <v>0</v>
      </c>
      <c r="S53" s="25">
        <f t="shared" si="13"/>
        <v>73.512754372287247</v>
      </c>
      <c r="T53" s="25">
        <f t="shared" si="5"/>
        <v>-12.845398792563351</v>
      </c>
      <c r="U53" s="25">
        <f t="shared" si="5"/>
        <v>0</v>
      </c>
      <c r="V53" s="30">
        <f t="shared" si="5"/>
        <v>87.888828715258995</v>
      </c>
      <c r="W53" s="30">
        <f t="shared" si="5"/>
        <v>-16.887768569058942</v>
      </c>
      <c r="X53" s="30">
        <f t="shared" si="5"/>
        <v>0</v>
      </c>
      <c r="Y53" s="30">
        <f t="shared" si="14"/>
        <v>15</v>
      </c>
      <c r="Z53" s="30">
        <f t="shared" si="15"/>
        <v>14.933595244433793</v>
      </c>
      <c r="AA53" s="30">
        <f t="shared" si="16"/>
        <v>-6.6404755566207285E-2</v>
      </c>
      <c r="AB53" s="31">
        <f t="shared" si="6"/>
        <v>5.8794554157436494</v>
      </c>
      <c r="AC53" s="15">
        <f t="shared" si="7"/>
        <v>-177.07934817655274</v>
      </c>
      <c r="AD53" s="27">
        <f t="shared" si="17"/>
        <v>-885.39674088276365</v>
      </c>
      <c r="AE53" s="31">
        <f t="shared" si="8"/>
        <v>-4.4269837044138187E-3</v>
      </c>
      <c r="AF53" s="30">
        <f t="shared" si="9"/>
        <v>14.376074342971748</v>
      </c>
      <c r="AG53" s="30">
        <f t="shared" si="10"/>
        <v>-4.0423697764955904</v>
      </c>
      <c r="AH53" s="30">
        <f t="shared" si="11"/>
        <v>0</v>
      </c>
      <c r="AI53" s="30">
        <f t="shared" si="18"/>
        <v>0.96266666584057514</v>
      </c>
      <c r="AJ53" s="30">
        <f t="shared" si="18"/>
        <v>-0.27068965713412552</v>
      </c>
      <c r="AK53" s="30">
        <f t="shared" si="18"/>
        <v>0</v>
      </c>
      <c r="AL53" s="15">
        <f t="shared" si="19"/>
        <v>170.46838569834435</v>
      </c>
      <c r="AM53" s="15">
        <f t="shared" si="19"/>
        <v>-47.933548043445498</v>
      </c>
      <c r="AN53" s="15">
        <f t="shared" si="19"/>
        <v>0</v>
      </c>
      <c r="AO53" s="15">
        <f t="shared" si="20"/>
        <v>-170.46838569834435</v>
      </c>
      <c r="AP53" s="15">
        <f t="shared" si="12"/>
        <v>47.933548043445498</v>
      </c>
      <c r="AQ53" s="15">
        <f t="shared" si="12"/>
        <v>0</v>
      </c>
    </row>
    <row r="54" spans="1:43" ht="18.75" customHeight="1" x14ac:dyDescent="0.15">
      <c r="A54" s="30">
        <v>7</v>
      </c>
      <c r="B54" s="17">
        <v>7</v>
      </c>
      <c r="C54" s="17">
        <v>7</v>
      </c>
      <c r="D54" s="17">
        <v>8</v>
      </c>
      <c r="E54" s="17">
        <v>0.2</v>
      </c>
      <c r="F54" s="17">
        <v>200000</v>
      </c>
      <c r="G54" s="21">
        <f t="shared" si="1"/>
        <v>90</v>
      </c>
      <c r="H54" s="21">
        <f t="shared" si="1"/>
        <v>-2</v>
      </c>
      <c r="I54" s="21">
        <f t="shared" si="1"/>
        <v>0</v>
      </c>
      <c r="J54" s="21">
        <f t="shared" si="2"/>
        <v>105</v>
      </c>
      <c r="K54" s="21">
        <f t="shared" si="2"/>
        <v>-2</v>
      </c>
      <c r="L54" s="21">
        <f t="shared" si="2"/>
        <v>0</v>
      </c>
      <c r="M54" s="21">
        <f t="shared" si="3"/>
        <v>-2.1111712847410029</v>
      </c>
      <c r="N54" s="21">
        <f t="shared" si="3"/>
        <v>-14.887768569058943</v>
      </c>
      <c r="O54" s="21">
        <f t="shared" si="3"/>
        <v>0</v>
      </c>
      <c r="P54" s="21">
        <f t="shared" si="4"/>
        <v>-2.8226198962769549</v>
      </c>
      <c r="Q54" s="21">
        <f t="shared" si="4"/>
        <v>-19.321648807559946</v>
      </c>
      <c r="R54" s="21">
        <f t="shared" si="4"/>
        <v>0</v>
      </c>
      <c r="S54" s="25">
        <f t="shared" si="13"/>
        <v>87.888828715258995</v>
      </c>
      <c r="T54" s="25">
        <f t="shared" si="5"/>
        <v>-16.887768569058942</v>
      </c>
      <c r="U54" s="25">
        <f t="shared" si="5"/>
        <v>0</v>
      </c>
      <c r="V54" s="30">
        <f t="shared" si="5"/>
        <v>102.17738010372304</v>
      </c>
      <c r="W54" s="30">
        <f t="shared" si="5"/>
        <v>-21.321648807559946</v>
      </c>
      <c r="X54" s="30">
        <f t="shared" si="5"/>
        <v>0</v>
      </c>
      <c r="Y54" s="30">
        <f t="shared" si="14"/>
        <v>15</v>
      </c>
      <c r="Z54" s="30">
        <f t="shared" si="15"/>
        <v>14.960681627190235</v>
      </c>
      <c r="AA54" s="30">
        <f t="shared" si="16"/>
        <v>-3.9318372809765023E-2</v>
      </c>
      <c r="AB54" s="31">
        <f t="shared" si="6"/>
        <v>2.0612459205435592</v>
      </c>
      <c r="AC54" s="15">
        <f t="shared" si="7"/>
        <v>-104.84899415937339</v>
      </c>
      <c r="AD54" s="27">
        <f t="shared" si="17"/>
        <v>-524.24497079686694</v>
      </c>
      <c r="AE54" s="31">
        <f t="shared" si="8"/>
        <v>-2.6212248539843348E-3</v>
      </c>
      <c r="AF54" s="30">
        <f t="shared" si="9"/>
        <v>14.288551388464043</v>
      </c>
      <c r="AG54" s="30">
        <f t="shared" si="10"/>
        <v>-4.4338802385010041</v>
      </c>
      <c r="AH54" s="30">
        <f t="shared" si="11"/>
        <v>0</v>
      </c>
      <c r="AI54" s="30">
        <f t="shared" si="18"/>
        <v>0.95507355510429204</v>
      </c>
      <c r="AJ54" s="30">
        <f t="shared" si="18"/>
        <v>-0.29636886533583234</v>
      </c>
      <c r="AK54" s="30">
        <f t="shared" si="18"/>
        <v>0</v>
      </c>
      <c r="AL54" s="15">
        <f t="shared" si="19"/>
        <v>100.13850160090189</v>
      </c>
      <c r="AM54" s="15">
        <f t="shared" si="19"/>
        <v>-31.073977430616804</v>
      </c>
      <c r="AN54" s="15">
        <f t="shared" si="19"/>
        <v>0</v>
      </c>
      <c r="AO54" s="15">
        <f t="shared" si="20"/>
        <v>-100.13850160090189</v>
      </c>
      <c r="AP54" s="15">
        <f t="shared" si="12"/>
        <v>31.073977430616804</v>
      </c>
      <c r="AQ54" s="15">
        <f t="shared" si="12"/>
        <v>0</v>
      </c>
    </row>
    <row r="55" spans="1:43" ht="18.75" customHeight="1" x14ac:dyDescent="0.15">
      <c r="A55" s="30">
        <v>8</v>
      </c>
      <c r="B55" s="17">
        <v>8</v>
      </c>
      <c r="C55" s="17">
        <v>8</v>
      </c>
      <c r="D55" s="17">
        <v>9</v>
      </c>
      <c r="E55" s="17">
        <v>0.2</v>
      </c>
      <c r="F55" s="17">
        <v>200000</v>
      </c>
      <c r="G55" s="21">
        <f t="shared" si="1"/>
        <v>105</v>
      </c>
      <c r="H55" s="21">
        <f t="shared" si="1"/>
        <v>-2</v>
      </c>
      <c r="I55" s="21">
        <f t="shared" si="1"/>
        <v>0</v>
      </c>
      <c r="J55" s="21">
        <f t="shared" si="2"/>
        <v>120</v>
      </c>
      <c r="K55" s="21">
        <f t="shared" si="2"/>
        <v>-2</v>
      </c>
      <c r="L55" s="21">
        <f t="shared" si="2"/>
        <v>0</v>
      </c>
      <c r="M55" s="21">
        <f t="shared" si="3"/>
        <v>-2.8226198962769549</v>
      </c>
      <c r="N55" s="21">
        <f t="shared" si="3"/>
        <v>-19.321648807559946</v>
      </c>
      <c r="O55" s="21">
        <f t="shared" si="3"/>
        <v>0</v>
      </c>
      <c r="P55" s="21">
        <f t="shared" si="4"/>
        <v>-3.6241863421811895</v>
      </c>
      <c r="Q55" s="21">
        <f t="shared" si="4"/>
        <v>-24.036136379137385</v>
      </c>
      <c r="R55" s="21">
        <f t="shared" si="4"/>
        <v>0</v>
      </c>
      <c r="S55" s="25">
        <f t="shared" si="13"/>
        <v>102.17738010372304</v>
      </c>
      <c r="T55" s="25">
        <f t="shared" si="5"/>
        <v>-21.321648807559946</v>
      </c>
      <c r="U55" s="25">
        <f t="shared" si="5"/>
        <v>0</v>
      </c>
      <c r="V55" s="30">
        <f t="shared" si="5"/>
        <v>116.37581365781881</v>
      </c>
      <c r="W55" s="30">
        <f t="shared" si="5"/>
        <v>-26.036136379137385</v>
      </c>
      <c r="X55" s="30">
        <f t="shared" si="5"/>
        <v>0</v>
      </c>
      <c r="Y55" s="30">
        <f t="shared" si="14"/>
        <v>15</v>
      </c>
      <c r="Z55" s="30">
        <f t="shared" si="15"/>
        <v>14.960678743046079</v>
      </c>
      <c r="AA55" s="30">
        <f t="shared" si="16"/>
        <v>-3.9321256953920525E-2</v>
      </c>
      <c r="AB55" s="31">
        <f t="shared" si="6"/>
        <v>2.061548331248324</v>
      </c>
      <c r="AC55" s="15">
        <f t="shared" si="7"/>
        <v>-104.85668521045473</v>
      </c>
      <c r="AD55" s="27">
        <f t="shared" si="17"/>
        <v>-524.28342605227363</v>
      </c>
      <c r="AE55" s="31">
        <f t="shared" si="8"/>
        <v>-2.6214171302613681E-3</v>
      </c>
      <c r="AF55" s="30">
        <f t="shared" si="9"/>
        <v>14.198433554095772</v>
      </c>
      <c r="AG55" s="30">
        <f t="shared" si="10"/>
        <v>-4.7144875715774397</v>
      </c>
      <c r="AH55" s="30">
        <f t="shared" si="11"/>
        <v>0</v>
      </c>
      <c r="AI55" s="30">
        <f t="shared" si="18"/>
        <v>0.94905009311127619</v>
      </c>
      <c r="AJ55" s="30">
        <f t="shared" si="18"/>
        <v>-0.31512524615694965</v>
      </c>
      <c r="AK55" s="30">
        <f t="shared" si="18"/>
        <v>0</v>
      </c>
      <c r="AL55" s="15">
        <f t="shared" si="19"/>
        <v>99.514246862321841</v>
      </c>
      <c r="AM55" s="15">
        <f t="shared" si="19"/>
        <v>-33.042988738146327</v>
      </c>
      <c r="AN55" s="15">
        <f t="shared" si="19"/>
        <v>0</v>
      </c>
      <c r="AO55" s="15">
        <f t="shared" si="20"/>
        <v>-99.514246862321841</v>
      </c>
      <c r="AP55" s="15">
        <f t="shared" si="12"/>
        <v>33.042988738146327</v>
      </c>
      <c r="AQ55" s="15">
        <f t="shared" si="12"/>
        <v>0</v>
      </c>
    </row>
    <row r="56" spans="1:43" ht="18.75" customHeight="1" x14ac:dyDescent="0.15">
      <c r="A56" s="30">
        <v>9</v>
      </c>
      <c r="B56" s="17">
        <v>9</v>
      </c>
      <c r="C56" s="17">
        <v>9</v>
      </c>
      <c r="D56" s="17">
        <v>10</v>
      </c>
      <c r="E56" s="17">
        <v>0.2</v>
      </c>
      <c r="F56" s="17">
        <v>200000</v>
      </c>
      <c r="G56" s="21">
        <f t="shared" si="1"/>
        <v>120</v>
      </c>
      <c r="H56" s="21">
        <f t="shared" si="1"/>
        <v>-2</v>
      </c>
      <c r="I56" s="21">
        <f t="shared" si="1"/>
        <v>0</v>
      </c>
      <c r="J56" s="21">
        <f t="shared" si="2"/>
        <v>135</v>
      </c>
      <c r="K56" s="21">
        <f t="shared" si="2"/>
        <v>-2</v>
      </c>
      <c r="L56" s="21">
        <f t="shared" si="2"/>
        <v>0</v>
      </c>
      <c r="M56" s="21">
        <f t="shared" si="3"/>
        <v>-3.6241863421811895</v>
      </c>
      <c r="N56" s="21">
        <f t="shared" si="3"/>
        <v>-24.036136379137385</v>
      </c>
      <c r="O56" s="21">
        <f t="shared" si="3"/>
        <v>0</v>
      </c>
      <c r="P56" s="21">
        <f t="shared" si="4"/>
        <v>-4.4655108464286846</v>
      </c>
      <c r="Q56" s="21">
        <f t="shared" si="4"/>
        <v>-28.950704379332514</v>
      </c>
      <c r="R56" s="21">
        <f t="shared" si="4"/>
        <v>0</v>
      </c>
      <c r="S56" s="25">
        <f t="shared" si="13"/>
        <v>116.37581365781881</v>
      </c>
      <c r="T56" s="25">
        <f t="shared" si="5"/>
        <v>-26.036136379137385</v>
      </c>
      <c r="U56" s="25">
        <f t="shared" si="5"/>
        <v>0</v>
      </c>
      <c r="V56" s="30">
        <f t="shared" si="5"/>
        <v>130.53448915357131</v>
      </c>
      <c r="W56" s="30">
        <f t="shared" si="5"/>
        <v>-30.950704379332514</v>
      </c>
      <c r="X56" s="30">
        <f t="shared" si="5"/>
        <v>0</v>
      </c>
      <c r="Y56" s="30">
        <f t="shared" si="14"/>
        <v>15</v>
      </c>
      <c r="Z56" s="30">
        <f t="shared" si="15"/>
        <v>14.987363691542431</v>
      </c>
      <c r="AA56" s="30">
        <f t="shared" si="16"/>
        <v>-1.2636308457569356E-2</v>
      </c>
      <c r="AB56" s="31">
        <f t="shared" si="6"/>
        <v>0.21290172191311843</v>
      </c>
      <c r="AC56" s="15">
        <f t="shared" si="7"/>
        <v>-33.696822553518281</v>
      </c>
      <c r="AD56" s="27">
        <f t="shared" si="17"/>
        <v>-168.4841127675914</v>
      </c>
      <c r="AE56" s="31">
        <f t="shared" si="8"/>
        <v>-8.4242056383795709E-4</v>
      </c>
      <c r="AF56" s="30">
        <f t="shared" si="9"/>
        <v>14.158675495752505</v>
      </c>
      <c r="AG56" s="30">
        <f t="shared" si="10"/>
        <v>-4.9145680001951284</v>
      </c>
      <c r="AH56" s="30">
        <f t="shared" si="11"/>
        <v>0</v>
      </c>
      <c r="AI56" s="30">
        <f t="shared" si="18"/>
        <v>0.94470754077599617</v>
      </c>
      <c r="AJ56" s="30">
        <f t="shared" si="18"/>
        <v>-0.32791410826765249</v>
      </c>
      <c r="AK56" s="30">
        <f t="shared" si="18"/>
        <v>0</v>
      </c>
      <c r="AL56" s="15">
        <f t="shared" si="19"/>
        <v>31.83364236649938</v>
      </c>
      <c r="AM56" s="15">
        <f t="shared" si="19"/>
        <v>-11.049663519090268</v>
      </c>
      <c r="AN56" s="15">
        <f t="shared" si="19"/>
        <v>0</v>
      </c>
      <c r="AO56" s="15">
        <f t="shared" si="20"/>
        <v>-31.83364236649938</v>
      </c>
      <c r="AP56" s="15">
        <f t="shared" si="12"/>
        <v>11.049663519090268</v>
      </c>
      <c r="AQ56" s="15">
        <f t="shared" si="12"/>
        <v>0</v>
      </c>
    </row>
    <row r="57" spans="1:43" ht="18.75" customHeight="1" x14ac:dyDescent="0.15">
      <c r="A57" s="30">
        <v>10</v>
      </c>
      <c r="B57" s="17">
        <v>10</v>
      </c>
      <c r="C57" s="17">
        <v>10</v>
      </c>
      <c r="D57" s="17">
        <v>11</v>
      </c>
      <c r="E57" s="17">
        <v>0.2</v>
      </c>
      <c r="F57" s="17">
        <v>200000</v>
      </c>
      <c r="G57" s="21">
        <f t="shared" si="1"/>
        <v>135</v>
      </c>
      <c r="H57" s="21">
        <f t="shared" si="1"/>
        <v>-2</v>
      </c>
      <c r="I57" s="21">
        <f t="shared" si="1"/>
        <v>0</v>
      </c>
      <c r="J57" s="21">
        <f t="shared" si="2"/>
        <v>150</v>
      </c>
      <c r="K57" s="21">
        <f t="shared" si="2"/>
        <v>-2</v>
      </c>
      <c r="L57" s="21">
        <f t="shared" si="2"/>
        <v>0</v>
      </c>
      <c r="M57" s="21">
        <f t="shared" si="3"/>
        <v>-4.4655108464286846</v>
      </c>
      <c r="N57" s="21">
        <f t="shared" si="3"/>
        <v>-28.950704379332514</v>
      </c>
      <c r="O57" s="21">
        <f t="shared" si="3"/>
        <v>0</v>
      </c>
      <c r="P57" s="21">
        <f t="shared" si="4"/>
        <v>-5.3382047031699065</v>
      </c>
      <c r="Q57" s="21">
        <f t="shared" si="4"/>
        <v>-33.954731057481816</v>
      </c>
      <c r="R57" s="21">
        <f t="shared" si="4"/>
        <v>0</v>
      </c>
      <c r="S57" s="25">
        <f t="shared" si="13"/>
        <v>130.53448915357131</v>
      </c>
      <c r="T57" s="25">
        <f t="shared" si="5"/>
        <v>-30.950704379332514</v>
      </c>
      <c r="U57" s="25">
        <f t="shared" si="5"/>
        <v>0</v>
      </c>
      <c r="V57" s="30">
        <f t="shared" si="5"/>
        <v>144.66179529683009</v>
      </c>
      <c r="W57" s="30">
        <f t="shared" si="5"/>
        <v>-35.954731057481816</v>
      </c>
      <c r="X57" s="30">
        <f t="shared" si="5"/>
        <v>0</v>
      </c>
      <c r="Y57" s="30">
        <f t="shared" si="14"/>
        <v>15</v>
      </c>
      <c r="Z57" s="30">
        <f t="shared" si="15"/>
        <v>14.987363405915904</v>
      </c>
      <c r="AA57" s="30">
        <f t="shared" si="16"/>
        <v>-1.2636594084096231E-2</v>
      </c>
      <c r="AB57" s="31">
        <f t="shared" si="6"/>
        <v>0.21291134672828779</v>
      </c>
      <c r="AC57" s="15">
        <f t="shared" si="7"/>
        <v>-33.697584224256616</v>
      </c>
      <c r="AD57" s="27">
        <f t="shared" si="17"/>
        <v>-168.48792112128308</v>
      </c>
      <c r="AE57" s="31">
        <f t="shared" si="8"/>
        <v>-8.4243960560641544E-4</v>
      </c>
      <c r="AF57" s="30">
        <f t="shared" si="9"/>
        <v>14.127306143258778</v>
      </c>
      <c r="AG57" s="30">
        <f t="shared" si="10"/>
        <v>-5.0040266781493017</v>
      </c>
      <c r="AH57" s="30">
        <f t="shared" si="11"/>
        <v>0</v>
      </c>
      <c r="AI57" s="30">
        <f t="shared" si="18"/>
        <v>0.94261450534270497</v>
      </c>
      <c r="AJ57" s="30">
        <f t="shared" si="18"/>
        <v>-0.33388305485233527</v>
      </c>
      <c r="AK57" s="30">
        <f t="shared" si="18"/>
        <v>0</v>
      </c>
      <c r="AL57" s="15">
        <f t="shared" si="19"/>
        <v>31.763831684791789</v>
      </c>
      <c r="AM57" s="15">
        <f t="shared" si="19"/>
        <v>-11.25105236193866</v>
      </c>
      <c r="AN57" s="15">
        <f t="shared" si="19"/>
        <v>0</v>
      </c>
      <c r="AO57" s="15">
        <f t="shared" si="20"/>
        <v>-31.763831684791789</v>
      </c>
      <c r="AP57" s="15">
        <f t="shared" si="12"/>
        <v>11.25105236193866</v>
      </c>
      <c r="AQ57" s="15">
        <f t="shared" si="12"/>
        <v>0</v>
      </c>
    </row>
    <row r="58" spans="1:43" ht="18.75" customHeight="1" x14ac:dyDescent="0.15">
      <c r="A58" s="30">
        <v>11</v>
      </c>
      <c r="B58" s="17">
        <v>21</v>
      </c>
      <c r="C58" s="17">
        <v>21</v>
      </c>
      <c r="D58" s="17">
        <v>22</v>
      </c>
      <c r="E58" s="17">
        <v>0.2</v>
      </c>
      <c r="F58" s="17">
        <v>200000</v>
      </c>
      <c r="G58" s="21">
        <f t="shared" si="1"/>
        <v>0</v>
      </c>
      <c r="H58" s="21">
        <f t="shared" si="1"/>
        <v>2</v>
      </c>
      <c r="I58" s="21">
        <f t="shared" si="1"/>
        <v>0</v>
      </c>
      <c r="J58" s="21">
        <f t="shared" si="2"/>
        <v>15</v>
      </c>
      <c r="K58" s="21">
        <f t="shared" si="2"/>
        <v>2</v>
      </c>
      <c r="L58" s="21">
        <f t="shared" si="2"/>
        <v>0</v>
      </c>
      <c r="M58" s="21">
        <f t="shared" si="3"/>
        <v>0</v>
      </c>
      <c r="N58" s="21">
        <f t="shared" si="3"/>
        <v>-1.3721606926327982E-3</v>
      </c>
      <c r="O58" s="21">
        <f t="shared" si="3"/>
        <v>0</v>
      </c>
      <c r="P58" s="21">
        <f t="shared" si="4"/>
        <v>0.12560705863152558</v>
      </c>
      <c r="Q58" s="21">
        <f t="shared" si="4"/>
        <v>-0.57245158203431901</v>
      </c>
      <c r="R58" s="21">
        <f t="shared" si="4"/>
        <v>0</v>
      </c>
      <c r="S58" s="25">
        <f t="shared" si="13"/>
        <v>0</v>
      </c>
      <c r="T58" s="25">
        <f t="shared" si="5"/>
        <v>1.9986278393073671</v>
      </c>
      <c r="U58" s="25">
        <f t="shared" si="5"/>
        <v>0</v>
      </c>
      <c r="V58" s="30">
        <f t="shared" si="5"/>
        <v>15.125607058631525</v>
      </c>
      <c r="W58" s="30">
        <f t="shared" si="5"/>
        <v>1.427548417965681</v>
      </c>
      <c r="X58" s="30">
        <f t="shared" si="5"/>
        <v>0</v>
      </c>
      <c r="Y58" s="30">
        <f t="shared" si="14"/>
        <v>15</v>
      </c>
      <c r="Z58" s="30">
        <f t="shared" si="15"/>
        <v>15.136384000070947</v>
      </c>
      <c r="AA58" s="30">
        <f t="shared" si="16"/>
        <v>0.13638400007094731</v>
      </c>
      <c r="AB58" s="31">
        <f t="shared" si="6"/>
        <v>24.800793967136205</v>
      </c>
      <c r="AC58" s="15">
        <f t="shared" si="7"/>
        <v>363.69066685585949</v>
      </c>
      <c r="AD58" s="27">
        <f t="shared" si="17"/>
        <v>1818.4533342792975</v>
      </c>
      <c r="AE58" s="31">
        <f t="shared" si="8"/>
        <v>9.0922666713964869E-3</v>
      </c>
      <c r="AF58" s="30">
        <f t="shared" si="9"/>
        <v>15.125607058631525</v>
      </c>
      <c r="AG58" s="30">
        <f t="shared" si="10"/>
        <v>-0.5710794213416861</v>
      </c>
      <c r="AH58" s="30">
        <f t="shared" si="11"/>
        <v>0</v>
      </c>
      <c r="AI58" s="30">
        <f t="shared" si="18"/>
        <v>0.99928801083274765</v>
      </c>
      <c r="AJ58" s="30">
        <f t="shared" si="18"/>
        <v>-3.7728920020726836E-2</v>
      </c>
      <c r="AK58" s="30">
        <f t="shared" si="18"/>
        <v>0</v>
      </c>
      <c r="AL58" s="15">
        <f t="shared" si="19"/>
        <v>-363.43172304082731</v>
      </c>
      <c r="AM58" s="15">
        <f t="shared" si="19"/>
        <v>13.721656082089531</v>
      </c>
      <c r="AN58" s="15">
        <f t="shared" si="19"/>
        <v>0</v>
      </c>
      <c r="AO58" s="15">
        <f t="shared" si="20"/>
        <v>363.43172304082731</v>
      </c>
      <c r="AP58" s="15">
        <f t="shared" si="12"/>
        <v>-13.721656082089531</v>
      </c>
      <c r="AQ58" s="15">
        <f t="shared" si="12"/>
        <v>0</v>
      </c>
    </row>
    <row r="59" spans="1:43" ht="18.75" customHeight="1" x14ac:dyDescent="0.15">
      <c r="A59" s="30">
        <v>12</v>
      </c>
      <c r="B59" s="17">
        <v>22</v>
      </c>
      <c r="C59" s="17">
        <v>22</v>
      </c>
      <c r="D59" s="17">
        <v>23</v>
      </c>
      <c r="E59" s="17">
        <v>0.2</v>
      </c>
      <c r="F59" s="17">
        <v>200000</v>
      </c>
      <c r="G59" s="21">
        <f t="shared" si="1"/>
        <v>15</v>
      </c>
      <c r="H59" s="21">
        <f t="shared" si="1"/>
        <v>2</v>
      </c>
      <c r="I59" s="21">
        <f t="shared" si="1"/>
        <v>0</v>
      </c>
      <c r="J59" s="21">
        <f t="shared" si="2"/>
        <v>30</v>
      </c>
      <c r="K59" s="21">
        <f t="shared" si="2"/>
        <v>2</v>
      </c>
      <c r="L59" s="21">
        <f t="shared" si="2"/>
        <v>0</v>
      </c>
      <c r="M59" s="21">
        <f t="shared" si="3"/>
        <v>0.12560705863152558</v>
      </c>
      <c r="N59" s="21">
        <f t="shared" si="3"/>
        <v>-0.57245158203431901</v>
      </c>
      <c r="O59" s="21">
        <f t="shared" si="3"/>
        <v>0</v>
      </c>
      <c r="P59" s="21">
        <f t="shared" si="4"/>
        <v>0.15963928325561105</v>
      </c>
      <c r="Q59" s="21">
        <f t="shared" si="4"/>
        <v>-2.0706076151812036</v>
      </c>
      <c r="R59" s="21">
        <f t="shared" si="4"/>
        <v>0</v>
      </c>
      <c r="S59" s="25">
        <f t="shared" si="13"/>
        <v>15.125607058631525</v>
      </c>
      <c r="T59" s="25">
        <f t="shared" si="5"/>
        <v>1.427548417965681</v>
      </c>
      <c r="U59" s="25">
        <f t="shared" si="5"/>
        <v>0</v>
      </c>
      <c r="V59" s="30">
        <f t="shared" si="5"/>
        <v>30.159639283255611</v>
      </c>
      <c r="W59" s="30">
        <f t="shared" si="5"/>
        <v>-7.060761518120362E-2</v>
      </c>
      <c r="X59" s="30">
        <f t="shared" si="5"/>
        <v>0</v>
      </c>
      <c r="Y59" s="30">
        <f t="shared" si="14"/>
        <v>15</v>
      </c>
      <c r="Z59" s="30">
        <f t="shared" si="15"/>
        <v>15.108494181442763</v>
      </c>
      <c r="AA59" s="30">
        <f t="shared" si="16"/>
        <v>0.10849418144276335</v>
      </c>
      <c r="AB59" s="31">
        <f t="shared" si="6"/>
        <v>15.694649875913672</v>
      </c>
      <c r="AC59" s="15">
        <f t="shared" si="7"/>
        <v>289.31781718070226</v>
      </c>
      <c r="AD59" s="27">
        <f t="shared" si="17"/>
        <v>1446.5890859035112</v>
      </c>
      <c r="AE59" s="31">
        <f t="shared" si="8"/>
        <v>7.2329454295175562E-3</v>
      </c>
      <c r="AF59" s="30">
        <f t="shared" si="9"/>
        <v>15.034032224624086</v>
      </c>
      <c r="AG59" s="30">
        <f t="shared" si="10"/>
        <v>-1.4981560331468846</v>
      </c>
      <c r="AH59" s="30">
        <f t="shared" si="11"/>
        <v>0</v>
      </c>
      <c r="AI59" s="30">
        <f t="shared" si="18"/>
        <v>0.99507151699405383</v>
      </c>
      <c r="AJ59" s="30">
        <f t="shared" si="18"/>
        <v>-9.9159851084763787E-2</v>
      </c>
      <c r="AK59" s="30">
        <f t="shared" si="18"/>
        <v>0</v>
      </c>
      <c r="AL59" s="15">
        <f t="shared" si="19"/>
        <v>-287.89191923540972</v>
      </c>
      <c r="AM59" s="15">
        <f t="shared" si="19"/>
        <v>28.68871166780735</v>
      </c>
      <c r="AN59" s="15">
        <f t="shared" si="19"/>
        <v>0</v>
      </c>
      <c r="AO59" s="15">
        <f t="shared" si="20"/>
        <v>287.89191923540972</v>
      </c>
      <c r="AP59" s="15">
        <f t="shared" si="12"/>
        <v>-28.68871166780735</v>
      </c>
      <c r="AQ59" s="15">
        <f t="shared" si="12"/>
        <v>0</v>
      </c>
    </row>
    <row r="60" spans="1:43" ht="18.75" customHeight="1" x14ac:dyDescent="0.15">
      <c r="A60" s="30">
        <v>13</v>
      </c>
      <c r="B60" s="17">
        <v>23</v>
      </c>
      <c r="C60" s="17">
        <v>23</v>
      </c>
      <c r="D60" s="17">
        <v>24</v>
      </c>
      <c r="E60" s="17">
        <v>0.2</v>
      </c>
      <c r="F60" s="17">
        <v>200000</v>
      </c>
      <c r="G60" s="21">
        <f t="shared" si="1"/>
        <v>30</v>
      </c>
      <c r="H60" s="21">
        <f t="shared" si="1"/>
        <v>2</v>
      </c>
      <c r="I60" s="21">
        <f t="shared" si="1"/>
        <v>0</v>
      </c>
      <c r="J60" s="21">
        <f t="shared" si="2"/>
        <v>45</v>
      </c>
      <c r="K60" s="21">
        <f t="shared" si="2"/>
        <v>2</v>
      </c>
      <c r="L60" s="21">
        <f t="shared" si="2"/>
        <v>0</v>
      </c>
      <c r="M60" s="21">
        <f t="shared" si="3"/>
        <v>0.15963928325561105</v>
      </c>
      <c r="N60" s="21">
        <f t="shared" si="3"/>
        <v>-2.0706076151812036</v>
      </c>
      <c r="O60" s="21">
        <f t="shared" si="3"/>
        <v>0</v>
      </c>
      <c r="P60" s="21">
        <f t="shared" si="4"/>
        <v>9.1293227419195933E-2</v>
      </c>
      <c r="Q60" s="21">
        <f t="shared" si="4"/>
        <v>-4.3755996215425546</v>
      </c>
      <c r="R60" s="21">
        <f t="shared" si="4"/>
        <v>0</v>
      </c>
      <c r="S60" s="25">
        <f t="shared" si="13"/>
        <v>30.159639283255611</v>
      </c>
      <c r="T60" s="25">
        <f t="shared" si="5"/>
        <v>-7.060761518120362E-2</v>
      </c>
      <c r="U60" s="25">
        <f t="shared" si="5"/>
        <v>0</v>
      </c>
      <c r="V60" s="30">
        <f t="shared" si="5"/>
        <v>45.091293227419193</v>
      </c>
      <c r="W60" s="30">
        <f t="shared" si="5"/>
        <v>-2.3755996215425546</v>
      </c>
      <c r="X60" s="30">
        <f t="shared" si="5"/>
        <v>0</v>
      </c>
      <c r="Y60" s="30">
        <f t="shared" si="14"/>
        <v>15</v>
      </c>
      <c r="Z60" s="30">
        <f t="shared" si="15"/>
        <v>15.108516725927981</v>
      </c>
      <c r="AA60" s="30">
        <f t="shared" si="16"/>
        <v>0.10851672592798067</v>
      </c>
      <c r="AB60" s="31">
        <f t="shared" si="6"/>
        <v>15.701173074837962</v>
      </c>
      <c r="AC60" s="15">
        <f t="shared" si="7"/>
        <v>289.37793580794846</v>
      </c>
      <c r="AD60" s="27">
        <f t="shared" si="17"/>
        <v>1446.8896790397423</v>
      </c>
      <c r="AE60" s="31">
        <f t="shared" si="8"/>
        <v>7.2344483951987115E-3</v>
      </c>
      <c r="AF60" s="30">
        <f t="shared" si="9"/>
        <v>14.931653944163582</v>
      </c>
      <c r="AG60" s="30">
        <f t="shared" si="10"/>
        <v>-2.3049920063613509</v>
      </c>
      <c r="AH60" s="30">
        <f t="shared" si="11"/>
        <v>0</v>
      </c>
      <c r="AI60" s="30">
        <f t="shared" si="18"/>
        <v>0.98829383552517225</v>
      </c>
      <c r="AJ60" s="30">
        <f t="shared" si="18"/>
        <v>-0.15256242873966014</v>
      </c>
      <c r="AK60" s="30">
        <f t="shared" si="18"/>
        <v>0</v>
      </c>
      <c r="AL60" s="15">
        <f t="shared" si="19"/>
        <v>-285.99043009599444</v>
      </c>
      <c r="AM60" s="15">
        <f t="shared" si="19"/>
        <v>44.148200710530084</v>
      </c>
      <c r="AN60" s="15">
        <f t="shared" si="19"/>
        <v>0</v>
      </c>
      <c r="AO60" s="15">
        <f t="shared" si="20"/>
        <v>285.99043009599444</v>
      </c>
      <c r="AP60" s="15">
        <f t="shared" si="12"/>
        <v>-44.148200710530084</v>
      </c>
      <c r="AQ60" s="15">
        <f t="shared" si="12"/>
        <v>0</v>
      </c>
    </row>
    <row r="61" spans="1:43" ht="18.75" customHeight="1" x14ac:dyDescent="0.15">
      <c r="A61" s="30">
        <v>14</v>
      </c>
      <c r="B61" s="17">
        <v>24</v>
      </c>
      <c r="C61" s="17">
        <v>24</v>
      </c>
      <c r="D61" s="17">
        <v>25</v>
      </c>
      <c r="E61" s="17">
        <v>0.2</v>
      </c>
      <c r="F61" s="17">
        <v>200000</v>
      </c>
      <c r="G61" s="21">
        <f t="shared" si="1"/>
        <v>45</v>
      </c>
      <c r="H61" s="21">
        <f t="shared" si="1"/>
        <v>2</v>
      </c>
      <c r="I61" s="21">
        <f t="shared" si="1"/>
        <v>0</v>
      </c>
      <c r="J61" s="21">
        <f t="shared" si="2"/>
        <v>60</v>
      </c>
      <c r="K61" s="21">
        <f t="shared" si="2"/>
        <v>2</v>
      </c>
      <c r="L61" s="21">
        <f t="shared" si="2"/>
        <v>0</v>
      </c>
      <c r="M61" s="21">
        <f t="shared" si="3"/>
        <v>9.1293227419195933E-2</v>
      </c>
      <c r="N61" s="21">
        <f t="shared" si="3"/>
        <v>-4.3755996215425546</v>
      </c>
      <c r="O61" s="21">
        <f t="shared" si="3"/>
        <v>0</v>
      </c>
      <c r="P61" s="21">
        <f t="shared" si="4"/>
        <v>-0.12983059816672696</v>
      </c>
      <c r="Q61" s="21">
        <f t="shared" si="4"/>
        <v>-7.3788930794215615</v>
      </c>
      <c r="R61" s="21">
        <f t="shared" si="4"/>
        <v>0</v>
      </c>
      <c r="S61" s="25">
        <f t="shared" si="13"/>
        <v>45.091293227419193</v>
      </c>
      <c r="T61" s="25">
        <f t="shared" si="5"/>
        <v>-2.3755996215425546</v>
      </c>
      <c r="U61" s="25">
        <f t="shared" si="5"/>
        <v>0</v>
      </c>
      <c r="V61" s="30">
        <f t="shared" si="5"/>
        <v>59.870169401833273</v>
      </c>
      <c r="W61" s="30">
        <f t="shared" si="5"/>
        <v>-5.3788930794215615</v>
      </c>
      <c r="X61" s="30">
        <f t="shared" si="5"/>
        <v>0</v>
      </c>
      <c r="Y61" s="30">
        <f t="shared" si="14"/>
        <v>15</v>
      </c>
      <c r="Z61" s="30">
        <f t="shared" si="15"/>
        <v>15.08094667362772</v>
      </c>
      <c r="AA61" s="30">
        <f t="shared" si="16"/>
        <v>8.094667362771979E-2</v>
      </c>
      <c r="AB61" s="31">
        <f t="shared" si="6"/>
        <v>8.7364852951901142</v>
      </c>
      <c r="AC61" s="15">
        <f t="shared" si="7"/>
        <v>215.85779634058611</v>
      </c>
      <c r="AD61" s="27">
        <f t="shared" si="17"/>
        <v>1079.2889817029304</v>
      </c>
      <c r="AE61" s="31">
        <f t="shared" si="8"/>
        <v>5.3964449085146526E-3</v>
      </c>
      <c r="AF61" s="30">
        <f t="shared" si="9"/>
        <v>14.77887617441408</v>
      </c>
      <c r="AG61" s="30">
        <f t="shared" si="10"/>
        <v>-3.0032934578790069</v>
      </c>
      <c r="AH61" s="30">
        <f t="shared" si="11"/>
        <v>0</v>
      </c>
      <c r="AI61" s="30">
        <f t="shared" si="18"/>
        <v>0.97997005720192121</v>
      </c>
      <c r="AJ61" s="30">
        <f t="shared" si="18"/>
        <v>-0.19914488943395786</v>
      </c>
      <c r="AK61" s="30">
        <f t="shared" si="18"/>
        <v>0</v>
      </c>
      <c r="AL61" s="15">
        <f t="shared" si="19"/>
        <v>-211.53417702736482</v>
      </c>
      <c r="AM61" s="15">
        <f t="shared" si="19"/>
        <v>42.986976985703812</v>
      </c>
      <c r="AN61" s="15">
        <f t="shared" si="19"/>
        <v>0</v>
      </c>
      <c r="AO61" s="15">
        <f t="shared" si="20"/>
        <v>211.53417702736482</v>
      </c>
      <c r="AP61" s="15">
        <f t="shared" si="12"/>
        <v>-42.986976985703812</v>
      </c>
      <c r="AQ61" s="15">
        <f t="shared" si="12"/>
        <v>0</v>
      </c>
    </row>
    <row r="62" spans="1:43" ht="18.75" customHeight="1" x14ac:dyDescent="0.15">
      <c r="A62" s="30">
        <v>15</v>
      </c>
      <c r="B62" s="17">
        <v>25</v>
      </c>
      <c r="C62" s="17">
        <v>25</v>
      </c>
      <c r="D62" s="17">
        <v>26</v>
      </c>
      <c r="E62" s="17">
        <v>0.2</v>
      </c>
      <c r="F62" s="17">
        <v>200000</v>
      </c>
      <c r="G62" s="21">
        <f t="shared" si="1"/>
        <v>60</v>
      </c>
      <c r="H62" s="21">
        <f t="shared" si="1"/>
        <v>2</v>
      </c>
      <c r="I62" s="21">
        <f t="shared" si="1"/>
        <v>0</v>
      </c>
      <c r="J62" s="21">
        <f t="shared" si="2"/>
        <v>75</v>
      </c>
      <c r="K62" s="21">
        <f t="shared" si="2"/>
        <v>2</v>
      </c>
      <c r="L62" s="21">
        <f t="shared" si="2"/>
        <v>0</v>
      </c>
      <c r="M62" s="21">
        <f t="shared" si="3"/>
        <v>-0.12983059816672696</v>
      </c>
      <c r="N62" s="21">
        <f t="shared" si="3"/>
        <v>-7.3788930794215615</v>
      </c>
      <c r="O62" s="21">
        <f t="shared" si="3"/>
        <v>0</v>
      </c>
      <c r="P62" s="21">
        <f t="shared" si="4"/>
        <v>-0.48364209906635341</v>
      </c>
      <c r="Q62" s="21">
        <f t="shared" si="4"/>
        <v>-10.973957400044283</v>
      </c>
      <c r="R62" s="21">
        <f t="shared" si="4"/>
        <v>0</v>
      </c>
      <c r="S62" s="25">
        <f t="shared" si="13"/>
        <v>59.870169401833273</v>
      </c>
      <c r="T62" s="25">
        <f t="shared" si="5"/>
        <v>-5.3788930794215615</v>
      </c>
      <c r="U62" s="25">
        <f t="shared" si="5"/>
        <v>0</v>
      </c>
      <c r="V62" s="30">
        <f t="shared" si="5"/>
        <v>74.516357900933642</v>
      </c>
      <c r="W62" s="30">
        <f t="shared" si="5"/>
        <v>-8.9739574000442826</v>
      </c>
      <c r="X62" s="30">
        <f t="shared" si="5"/>
        <v>0</v>
      </c>
      <c r="Y62" s="30">
        <f t="shared" si="14"/>
        <v>15</v>
      </c>
      <c r="Z62" s="30">
        <f t="shared" si="15"/>
        <v>15.080959021912182</v>
      </c>
      <c r="AA62" s="30">
        <f t="shared" si="16"/>
        <v>8.0959021912182294E-2</v>
      </c>
      <c r="AB62" s="31">
        <f t="shared" si="6"/>
        <v>8.7391509719696163</v>
      </c>
      <c r="AC62" s="15">
        <f t="shared" si="7"/>
        <v>215.89072509915277</v>
      </c>
      <c r="AD62" s="27">
        <f t="shared" si="17"/>
        <v>1079.4536254957638</v>
      </c>
      <c r="AE62" s="31">
        <f t="shared" si="8"/>
        <v>5.3972681274788194E-3</v>
      </c>
      <c r="AF62" s="30">
        <f t="shared" si="9"/>
        <v>14.646188499100369</v>
      </c>
      <c r="AG62" s="30">
        <f t="shared" si="10"/>
        <v>-3.5950643206227211</v>
      </c>
      <c r="AH62" s="30">
        <f t="shared" si="11"/>
        <v>0</v>
      </c>
      <c r="AI62" s="30">
        <f t="shared" si="18"/>
        <v>0.97117089687863323</v>
      </c>
      <c r="AJ62" s="30">
        <f t="shared" si="18"/>
        <v>-0.23838433055876621</v>
      </c>
      <c r="AK62" s="30">
        <f t="shared" si="18"/>
        <v>0</v>
      </c>
      <c r="AL62" s="15">
        <f t="shared" si="19"/>
        <v>-209.66678912232265</v>
      </c>
      <c r="AM62" s="15">
        <f t="shared" si="19"/>
        <v>51.464965976608156</v>
      </c>
      <c r="AN62" s="15">
        <f t="shared" si="19"/>
        <v>0</v>
      </c>
      <c r="AO62" s="15">
        <f t="shared" si="20"/>
        <v>209.66678912232265</v>
      </c>
      <c r="AP62" s="15">
        <f t="shared" si="12"/>
        <v>-51.464965976608156</v>
      </c>
      <c r="AQ62" s="15">
        <f t="shared" si="12"/>
        <v>0</v>
      </c>
    </row>
    <row r="63" spans="1:43" ht="18.75" customHeight="1" x14ac:dyDescent="0.15">
      <c r="A63" s="30">
        <v>16</v>
      </c>
      <c r="B63" s="17">
        <v>26</v>
      </c>
      <c r="C63" s="17">
        <v>26</v>
      </c>
      <c r="D63" s="17">
        <v>27</v>
      </c>
      <c r="E63" s="17">
        <v>0.2</v>
      </c>
      <c r="F63" s="17">
        <v>200000</v>
      </c>
      <c r="G63" s="21">
        <f t="shared" si="1"/>
        <v>75</v>
      </c>
      <c r="H63" s="21">
        <f t="shared" si="1"/>
        <v>2</v>
      </c>
      <c r="I63" s="21">
        <f t="shared" si="1"/>
        <v>0</v>
      </c>
      <c r="J63" s="21">
        <f t="shared" si="2"/>
        <v>90</v>
      </c>
      <c r="K63" s="21">
        <f t="shared" si="2"/>
        <v>2</v>
      </c>
      <c r="L63" s="21">
        <f t="shared" si="2"/>
        <v>0</v>
      </c>
      <c r="M63" s="21">
        <f t="shared" si="3"/>
        <v>-0.48364209906635341</v>
      </c>
      <c r="N63" s="21">
        <f t="shared" si="3"/>
        <v>-10.973957400044283</v>
      </c>
      <c r="O63" s="21">
        <f t="shared" si="3"/>
        <v>0</v>
      </c>
      <c r="P63" s="21">
        <f t="shared" si="4"/>
        <v>-0.99156831161084624</v>
      </c>
      <c r="Q63" s="21">
        <f t="shared" si="4"/>
        <v>-15.048053542567311</v>
      </c>
      <c r="R63" s="21">
        <f t="shared" si="4"/>
        <v>0</v>
      </c>
      <c r="S63" s="25">
        <f t="shared" si="13"/>
        <v>74.516357900933642</v>
      </c>
      <c r="T63" s="25">
        <f t="shared" si="5"/>
        <v>-8.9739574000442826</v>
      </c>
      <c r="U63" s="25">
        <f t="shared" si="5"/>
        <v>0</v>
      </c>
      <c r="V63" s="30">
        <f t="shared" si="5"/>
        <v>89.008431688389152</v>
      </c>
      <c r="W63" s="30">
        <f t="shared" si="5"/>
        <v>-13.048053542567311</v>
      </c>
      <c r="X63" s="30">
        <f t="shared" si="5"/>
        <v>0</v>
      </c>
      <c r="Y63" s="30">
        <f t="shared" si="14"/>
        <v>15</v>
      </c>
      <c r="Z63" s="30">
        <f t="shared" si="15"/>
        <v>15.053852066483719</v>
      </c>
      <c r="AA63" s="30">
        <f t="shared" si="16"/>
        <v>5.3852066483718986E-2</v>
      </c>
      <c r="AB63" s="31">
        <f t="shared" si="6"/>
        <v>3.8667267527558526</v>
      </c>
      <c r="AC63" s="15">
        <f t="shared" si="7"/>
        <v>143.60551062325061</v>
      </c>
      <c r="AD63" s="27">
        <f t="shared" si="17"/>
        <v>718.02755311625299</v>
      </c>
      <c r="AE63" s="31">
        <f t="shared" si="8"/>
        <v>3.5901377655812657E-3</v>
      </c>
      <c r="AF63" s="30">
        <f t="shared" si="9"/>
        <v>14.49207378745551</v>
      </c>
      <c r="AG63" s="30">
        <f t="shared" si="10"/>
        <v>-4.0740961425230289</v>
      </c>
      <c r="AH63" s="30">
        <f t="shared" si="11"/>
        <v>0</v>
      </c>
      <c r="AI63" s="30">
        <f t="shared" si="18"/>
        <v>0.9626820911652928</v>
      </c>
      <c r="AJ63" s="30">
        <f t="shared" si="18"/>
        <v>-0.27063479330939494</v>
      </c>
      <c r="AK63" s="30">
        <f t="shared" si="18"/>
        <v>0</v>
      </c>
      <c r="AL63" s="15">
        <f t="shared" si="19"/>
        <v>-138.24645326965057</v>
      </c>
      <c r="AM63" s="15">
        <f t="shared" si="19"/>
        <v>38.864647685613548</v>
      </c>
      <c r="AN63" s="15">
        <f t="shared" si="19"/>
        <v>0</v>
      </c>
      <c r="AO63" s="15">
        <f t="shared" si="20"/>
        <v>138.24645326965057</v>
      </c>
      <c r="AP63" s="15">
        <f t="shared" si="12"/>
        <v>-38.864647685613548</v>
      </c>
      <c r="AQ63" s="15">
        <f t="shared" si="12"/>
        <v>0</v>
      </c>
    </row>
    <row r="64" spans="1:43" ht="18.75" customHeight="1" x14ac:dyDescent="0.15">
      <c r="A64" s="30">
        <v>17</v>
      </c>
      <c r="B64" s="17">
        <v>27</v>
      </c>
      <c r="C64" s="17">
        <v>27</v>
      </c>
      <c r="D64" s="17">
        <v>28</v>
      </c>
      <c r="E64" s="17">
        <v>0.2</v>
      </c>
      <c r="F64" s="17">
        <v>200000</v>
      </c>
      <c r="G64" s="21">
        <f t="shared" si="1"/>
        <v>90</v>
      </c>
      <c r="H64" s="21">
        <f t="shared" si="1"/>
        <v>2</v>
      </c>
      <c r="I64" s="21">
        <f t="shared" si="1"/>
        <v>0</v>
      </c>
      <c r="J64" s="21">
        <f t="shared" si="2"/>
        <v>105</v>
      </c>
      <c r="K64" s="21">
        <f t="shared" si="2"/>
        <v>2</v>
      </c>
      <c r="L64" s="21">
        <f t="shared" si="2"/>
        <v>0</v>
      </c>
      <c r="M64" s="21">
        <f t="shared" si="3"/>
        <v>-0.99156831161084624</v>
      </c>
      <c r="N64" s="21">
        <f t="shared" si="3"/>
        <v>-15.048053542567311</v>
      </c>
      <c r="O64" s="21">
        <f t="shared" si="3"/>
        <v>0</v>
      </c>
      <c r="P64" s="21">
        <f t="shared" si="4"/>
        <v>-1.6138219120942265</v>
      </c>
      <c r="Q64" s="21">
        <f t="shared" si="4"/>
        <v>-19.508886686261047</v>
      </c>
      <c r="R64" s="21">
        <f t="shared" si="4"/>
        <v>0</v>
      </c>
      <c r="S64" s="25">
        <f t="shared" si="13"/>
        <v>89.008431688389152</v>
      </c>
      <c r="T64" s="25">
        <f t="shared" si="13"/>
        <v>-13.048053542567311</v>
      </c>
      <c r="U64" s="25">
        <f t="shared" si="13"/>
        <v>0</v>
      </c>
      <c r="V64" s="30">
        <f t="shared" si="13"/>
        <v>103.38617808790578</v>
      </c>
      <c r="W64" s="30">
        <f t="shared" si="13"/>
        <v>-17.508886686261047</v>
      </c>
      <c r="X64" s="30">
        <f t="shared" si="13"/>
        <v>0</v>
      </c>
      <c r="Y64" s="30">
        <f t="shared" si="14"/>
        <v>15</v>
      </c>
      <c r="Z64" s="30">
        <f t="shared" si="15"/>
        <v>15.053857441356676</v>
      </c>
      <c r="AA64" s="30">
        <f t="shared" si="16"/>
        <v>5.3857441356676361E-2</v>
      </c>
      <c r="AB64" s="31">
        <f t="shared" si="6"/>
        <v>3.8674986526504442</v>
      </c>
      <c r="AC64" s="15">
        <f t="shared" si="7"/>
        <v>143.61984361780361</v>
      </c>
      <c r="AD64" s="27">
        <f t="shared" si="17"/>
        <v>718.099218089018</v>
      </c>
      <c r="AE64" s="31">
        <f t="shared" si="8"/>
        <v>3.5904960904450905E-3</v>
      </c>
      <c r="AF64" s="30">
        <f t="shared" si="9"/>
        <v>14.377746399516624</v>
      </c>
      <c r="AG64" s="30">
        <f t="shared" si="10"/>
        <v>-4.4608331436937352</v>
      </c>
      <c r="AH64" s="30">
        <f t="shared" si="11"/>
        <v>0</v>
      </c>
      <c r="AI64" s="30">
        <f t="shared" si="18"/>
        <v>0.95508718981338248</v>
      </c>
      <c r="AJ64" s="30">
        <f t="shared" si="18"/>
        <v>-0.29632492276954353</v>
      </c>
      <c r="AK64" s="30">
        <f t="shared" si="18"/>
        <v>0</v>
      </c>
      <c r="AL64" s="15">
        <f t="shared" si="19"/>
        <v>-137.16947284236551</v>
      </c>
      <c r="AM64" s="15">
        <f t="shared" si="19"/>
        <v>42.558139068219575</v>
      </c>
      <c r="AN64" s="15">
        <f t="shared" si="19"/>
        <v>0</v>
      </c>
      <c r="AO64" s="15">
        <f t="shared" si="20"/>
        <v>137.16947284236551</v>
      </c>
      <c r="AP64" s="15">
        <f t="shared" si="20"/>
        <v>-42.558139068219575</v>
      </c>
      <c r="AQ64" s="15">
        <f t="shared" si="20"/>
        <v>0</v>
      </c>
    </row>
    <row r="65" spans="1:43" ht="18.75" customHeight="1" x14ac:dyDescent="0.15">
      <c r="A65" s="30">
        <v>18</v>
      </c>
      <c r="B65" s="17">
        <v>28</v>
      </c>
      <c r="C65" s="17">
        <v>28</v>
      </c>
      <c r="D65" s="17">
        <v>29</v>
      </c>
      <c r="E65" s="17">
        <v>0.2</v>
      </c>
      <c r="F65" s="17">
        <v>200000</v>
      </c>
      <c r="G65" s="21">
        <f t="shared" si="1"/>
        <v>105</v>
      </c>
      <c r="H65" s="21">
        <f t="shared" si="1"/>
        <v>2</v>
      </c>
      <c r="I65" s="21">
        <f t="shared" si="1"/>
        <v>0</v>
      </c>
      <c r="J65" s="21">
        <f t="shared" si="2"/>
        <v>120</v>
      </c>
      <c r="K65" s="21">
        <f t="shared" si="2"/>
        <v>2</v>
      </c>
      <c r="L65" s="21">
        <f t="shared" si="2"/>
        <v>0</v>
      </c>
      <c r="M65" s="21">
        <f t="shared" si="3"/>
        <v>-1.6138219120942265</v>
      </c>
      <c r="N65" s="21">
        <f t="shared" si="3"/>
        <v>-19.508886686261047</v>
      </c>
      <c r="O65" s="21">
        <f t="shared" si="3"/>
        <v>0</v>
      </c>
      <c r="P65" s="21">
        <f t="shared" si="4"/>
        <v>-2.3521700910662173</v>
      </c>
      <c r="Q65" s="21">
        <f t="shared" si="4"/>
        <v>-24.243882159836698</v>
      </c>
      <c r="R65" s="21">
        <f t="shared" si="4"/>
        <v>0</v>
      </c>
      <c r="S65" s="25">
        <f t="shared" si="13"/>
        <v>103.38617808790578</v>
      </c>
      <c r="T65" s="25">
        <f t="shared" si="13"/>
        <v>-17.508886686261047</v>
      </c>
      <c r="U65" s="25">
        <f t="shared" si="13"/>
        <v>0</v>
      </c>
      <c r="V65" s="30">
        <f t="shared" si="13"/>
        <v>117.64782990893379</v>
      </c>
      <c r="W65" s="30">
        <f t="shared" si="13"/>
        <v>-22.243882159836698</v>
      </c>
      <c r="X65" s="30">
        <f t="shared" si="13"/>
        <v>0</v>
      </c>
      <c r="Y65" s="30">
        <f t="shared" si="14"/>
        <v>15</v>
      </c>
      <c r="Z65" s="30">
        <f t="shared" si="15"/>
        <v>15.027138609829001</v>
      </c>
      <c r="AA65" s="30">
        <f t="shared" si="16"/>
        <v>2.7138609829000515E-2</v>
      </c>
      <c r="AB65" s="31">
        <f t="shared" si="6"/>
        <v>0.98200552460096435</v>
      </c>
      <c r="AC65" s="15">
        <f t="shared" si="7"/>
        <v>72.369626210668031</v>
      </c>
      <c r="AD65" s="27">
        <f t="shared" si="17"/>
        <v>361.84813105334013</v>
      </c>
      <c r="AE65" s="31">
        <f t="shared" si="8"/>
        <v>1.8092406552667011E-3</v>
      </c>
      <c r="AF65" s="30">
        <f t="shared" si="9"/>
        <v>14.261651821028011</v>
      </c>
      <c r="AG65" s="30">
        <f t="shared" si="10"/>
        <v>-4.7349954735756512</v>
      </c>
      <c r="AH65" s="30">
        <f t="shared" si="11"/>
        <v>0</v>
      </c>
      <c r="AI65" s="30">
        <f t="shared" si="18"/>
        <v>0.94905971065574002</v>
      </c>
      <c r="AJ65" s="30">
        <f t="shared" si="18"/>
        <v>-0.31509627990511579</v>
      </c>
      <c r="AK65" s="30">
        <f t="shared" si="18"/>
        <v>0</v>
      </c>
      <c r="AL65" s="15">
        <f t="shared" si="19"/>
        <v>-68.683096511760667</v>
      </c>
      <c r="AM65" s="15">
        <f t="shared" si="19"/>
        <v>22.803399997105259</v>
      </c>
      <c r="AN65" s="15">
        <f t="shared" si="19"/>
        <v>0</v>
      </c>
      <c r="AO65" s="15">
        <f t="shared" si="20"/>
        <v>68.683096511760667</v>
      </c>
      <c r="AP65" s="15">
        <f t="shared" si="20"/>
        <v>-22.803399997105259</v>
      </c>
      <c r="AQ65" s="15">
        <f t="shared" si="20"/>
        <v>0</v>
      </c>
    </row>
    <row r="66" spans="1:43" ht="18.75" customHeight="1" x14ac:dyDescent="0.15">
      <c r="A66" s="30">
        <v>19</v>
      </c>
      <c r="B66" s="17">
        <v>29</v>
      </c>
      <c r="C66" s="17">
        <v>29</v>
      </c>
      <c r="D66" s="17">
        <v>30</v>
      </c>
      <c r="E66" s="17">
        <v>0.2</v>
      </c>
      <c r="F66" s="17">
        <v>200000</v>
      </c>
      <c r="G66" s="21">
        <f t="shared" si="1"/>
        <v>120</v>
      </c>
      <c r="H66" s="21">
        <f t="shared" si="1"/>
        <v>2</v>
      </c>
      <c r="I66" s="21">
        <f t="shared" si="1"/>
        <v>0</v>
      </c>
      <c r="J66" s="21">
        <f t="shared" si="2"/>
        <v>135</v>
      </c>
      <c r="K66" s="21">
        <f t="shared" si="2"/>
        <v>2</v>
      </c>
      <c r="L66" s="21">
        <f t="shared" si="2"/>
        <v>0</v>
      </c>
      <c r="M66" s="21">
        <f t="shared" si="3"/>
        <v>-2.3521700910662173</v>
      </c>
      <c r="N66" s="21">
        <f t="shared" si="3"/>
        <v>-24.243882159836698</v>
      </c>
      <c r="O66" s="21">
        <f t="shared" si="3"/>
        <v>0</v>
      </c>
      <c r="P66" s="21">
        <f t="shared" si="4"/>
        <v>-3.1558209515092059</v>
      </c>
      <c r="Q66" s="21">
        <f t="shared" si="4"/>
        <v>-29.171214749805181</v>
      </c>
      <c r="R66" s="21">
        <f t="shared" si="4"/>
        <v>0</v>
      </c>
      <c r="S66" s="25">
        <f t="shared" si="13"/>
        <v>117.64782990893379</v>
      </c>
      <c r="T66" s="25">
        <f t="shared" si="13"/>
        <v>-22.243882159836698</v>
      </c>
      <c r="U66" s="25">
        <f t="shared" si="13"/>
        <v>0</v>
      </c>
      <c r="V66" s="30">
        <f t="shared" si="13"/>
        <v>131.84417904849079</v>
      </c>
      <c r="W66" s="30">
        <f t="shared" si="13"/>
        <v>-27.171214749805181</v>
      </c>
      <c r="X66" s="30">
        <f t="shared" si="13"/>
        <v>0</v>
      </c>
      <c r="Y66" s="30">
        <f t="shared" si="14"/>
        <v>15</v>
      </c>
      <c r="Z66" s="30">
        <f t="shared" si="15"/>
        <v>15.027139958899907</v>
      </c>
      <c r="AA66" s="30">
        <f t="shared" si="16"/>
        <v>2.7139958899907057E-2</v>
      </c>
      <c r="AB66" s="31">
        <f t="shared" si="6"/>
        <v>0.98210315878485899</v>
      </c>
      <c r="AC66" s="15">
        <f t="shared" si="7"/>
        <v>72.373223733085482</v>
      </c>
      <c r="AD66" s="27">
        <f t="shared" si="17"/>
        <v>361.86611866542739</v>
      </c>
      <c r="AE66" s="31">
        <f t="shared" si="8"/>
        <v>1.8093305933271373E-3</v>
      </c>
      <c r="AF66" s="30">
        <f t="shared" si="9"/>
        <v>14.196349139557</v>
      </c>
      <c r="AG66" s="30">
        <f t="shared" si="10"/>
        <v>-4.9273325899684828</v>
      </c>
      <c r="AH66" s="30">
        <f t="shared" si="11"/>
        <v>0</v>
      </c>
      <c r="AI66" s="30">
        <f t="shared" si="18"/>
        <v>0.94471397607161656</v>
      </c>
      <c r="AJ66" s="30">
        <f t="shared" si="18"/>
        <v>-0.32789556784890678</v>
      </c>
      <c r="AK66" s="30">
        <f t="shared" si="18"/>
        <v>0</v>
      </c>
      <c r="AL66" s="15">
        <f t="shared" si="19"/>
        <v>-68.371995954003864</v>
      </c>
      <c r="AM66" s="15">
        <f t="shared" si="19"/>
        <v>23.730859293016042</v>
      </c>
      <c r="AN66" s="15">
        <f t="shared" si="19"/>
        <v>0</v>
      </c>
      <c r="AO66" s="15">
        <f t="shared" si="20"/>
        <v>68.371995954003864</v>
      </c>
      <c r="AP66" s="15">
        <f t="shared" si="20"/>
        <v>-23.730859293016042</v>
      </c>
      <c r="AQ66" s="15">
        <f t="shared" si="20"/>
        <v>0</v>
      </c>
    </row>
    <row r="67" spans="1:43" ht="18.75" customHeight="1" x14ac:dyDescent="0.15">
      <c r="A67" s="30">
        <v>20</v>
      </c>
      <c r="B67" s="17">
        <v>30</v>
      </c>
      <c r="C67" s="17">
        <v>30</v>
      </c>
      <c r="D67" s="17">
        <v>31</v>
      </c>
      <c r="E67" s="17">
        <v>0.2</v>
      </c>
      <c r="F67" s="17">
        <v>200000</v>
      </c>
      <c r="G67" s="21">
        <f t="shared" si="1"/>
        <v>135</v>
      </c>
      <c r="H67" s="21">
        <f t="shared" si="1"/>
        <v>2</v>
      </c>
      <c r="I67" s="21">
        <f t="shared" si="1"/>
        <v>0</v>
      </c>
      <c r="J67" s="21">
        <f t="shared" si="2"/>
        <v>150</v>
      </c>
      <c r="K67" s="21">
        <f t="shared" si="2"/>
        <v>2</v>
      </c>
      <c r="L67" s="21">
        <f t="shared" si="2"/>
        <v>0</v>
      </c>
      <c r="M67" s="21">
        <f t="shared" si="3"/>
        <v>-3.1558209515092059</v>
      </c>
      <c r="N67" s="21">
        <f t="shared" si="3"/>
        <v>-29.171214749805181</v>
      </c>
      <c r="O67" s="21">
        <f t="shared" si="3"/>
        <v>0</v>
      </c>
      <c r="P67" s="21">
        <f t="shared" si="4"/>
        <v>-4.0161464353568217</v>
      </c>
      <c r="Q67" s="21">
        <f t="shared" si="4"/>
        <v>-34.18002686875657</v>
      </c>
      <c r="R67" s="21">
        <f t="shared" si="4"/>
        <v>0</v>
      </c>
      <c r="S67" s="25">
        <f t="shared" si="13"/>
        <v>131.84417904849079</v>
      </c>
      <c r="T67" s="25">
        <f t="shared" si="13"/>
        <v>-27.171214749805181</v>
      </c>
      <c r="U67" s="25">
        <f t="shared" si="13"/>
        <v>0</v>
      </c>
      <c r="V67" s="30">
        <f t="shared" si="13"/>
        <v>145.98385356464317</v>
      </c>
      <c r="W67" s="30">
        <f t="shared" si="13"/>
        <v>-32.18002686875657</v>
      </c>
      <c r="X67" s="30">
        <f t="shared" si="13"/>
        <v>0</v>
      </c>
      <c r="Y67" s="30">
        <f t="shared" si="14"/>
        <v>15</v>
      </c>
      <c r="Z67" s="30">
        <f t="shared" si="15"/>
        <v>15.000619796051209</v>
      </c>
      <c r="AA67" s="30">
        <f t="shared" si="16"/>
        <v>6.1979605120932035E-4</v>
      </c>
      <c r="AB67" s="31">
        <f t="shared" si="6"/>
        <v>5.1219619345955526E-4</v>
      </c>
      <c r="AC67" s="15">
        <f t="shared" si="7"/>
        <v>1.6527894698915209</v>
      </c>
      <c r="AD67" s="27">
        <f t="shared" si="17"/>
        <v>8.2639473494576041</v>
      </c>
      <c r="AE67" s="31">
        <f t="shared" si="8"/>
        <v>4.1319736747288023E-5</v>
      </c>
      <c r="AF67" s="30">
        <f t="shared" si="9"/>
        <v>14.139674516152382</v>
      </c>
      <c r="AG67" s="30">
        <f t="shared" si="10"/>
        <v>-5.0088121189513899</v>
      </c>
      <c r="AH67" s="30">
        <f t="shared" si="11"/>
        <v>0</v>
      </c>
      <c r="AI67" s="30">
        <f t="shared" si="18"/>
        <v>0.94260601951090961</v>
      </c>
      <c r="AJ67" s="30">
        <f t="shared" si="18"/>
        <v>-0.3339070109803009</v>
      </c>
      <c r="AK67" s="30">
        <f t="shared" si="18"/>
        <v>0</v>
      </c>
      <c r="AL67" s="15">
        <f t="shared" si="19"/>
        <v>-1.5579293033039929</v>
      </c>
      <c r="AM67" s="15">
        <f t="shared" si="19"/>
        <v>0.55187799167119378</v>
      </c>
      <c r="AN67" s="15">
        <f t="shared" si="19"/>
        <v>0</v>
      </c>
      <c r="AO67" s="15">
        <f t="shared" si="20"/>
        <v>1.5579293033039929</v>
      </c>
      <c r="AP67" s="15">
        <f t="shared" si="20"/>
        <v>-0.55187799167119378</v>
      </c>
      <c r="AQ67" s="15">
        <f t="shared" si="20"/>
        <v>0</v>
      </c>
    </row>
    <row r="68" spans="1:43" ht="18.75" customHeight="1" x14ac:dyDescent="0.15">
      <c r="A68" s="30">
        <v>21</v>
      </c>
      <c r="B68" s="17">
        <v>41</v>
      </c>
      <c r="C68" s="17">
        <v>1</v>
      </c>
      <c r="D68" s="17">
        <v>22</v>
      </c>
      <c r="E68" s="17">
        <v>0.2</v>
      </c>
      <c r="F68" s="17">
        <v>200000</v>
      </c>
      <c r="G68" s="21">
        <f t="shared" si="1"/>
        <v>0</v>
      </c>
      <c r="H68" s="21">
        <f t="shared" si="1"/>
        <v>-2</v>
      </c>
      <c r="I68" s="21">
        <f t="shared" si="1"/>
        <v>0</v>
      </c>
      <c r="J68" s="21">
        <f t="shared" si="2"/>
        <v>15</v>
      </c>
      <c r="K68" s="21">
        <f t="shared" si="2"/>
        <v>2</v>
      </c>
      <c r="L68" s="21">
        <f t="shared" si="2"/>
        <v>0</v>
      </c>
      <c r="M68" s="21">
        <f t="shared" si="3"/>
        <v>0</v>
      </c>
      <c r="N68" s="21">
        <f t="shared" si="3"/>
        <v>0</v>
      </c>
      <c r="O68" s="21">
        <f t="shared" si="3"/>
        <v>0</v>
      </c>
      <c r="P68" s="21">
        <f t="shared" si="4"/>
        <v>0.12560705863152558</v>
      </c>
      <c r="Q68" s="21">
        <f t="shared" si="4"/>
        <v>-0.57245158203431901</v>
      </c>
      <c r="R68" s="21">
        <f t="shared" si="4"/>
        <v>0</v>
      </c>
      <c r="S68" s="25">
        <f t="shared" si="13"/>
        <v>0</v>
      </c>
      <c r="T68" s="25">
        <f t="shared" si="13"/>
        <v>-2</v>
      </c>
      <c r="U68" s="25">
        <f t="shared" si="13"/>
        <v>0</v>
      </c>
      <c r="V68" s="30">
        <f t="shared" si="13"/>
        <v>15.125607058631525</v>
      </c>
      <c r="W68" s="30">
        <f t="shared" si="13"/>
        <v>1.427548417965681</v>
      </c>
      <c r="X68" s="30">
        <f t="shared" si="13"/>
        <v>0</v>
      </c>
      <c r="Y68" s="30">
        <f t="shared" si="14"/>
        <v>15.524174696260024</v>
      </c>
      <c r="Z68" s="30">
        <f t="shared" si="15"/>
        <v>15.509096590376334</v>
      </c>
      <c r="AA68" s="30">
        <f t="shared" si="16"/>
        <v>-1.5078105883690185E-2</v>
      </c>
      <c r="AB68" s="31">
        <f t="shared" si="6"/>
        <v>0.29289708662521552</v>
      </c>
      <c r="AC68" s="15">
        <f t="shared" si="7"/>
        <v>-38.85064727420955</v>
      </c>
      <c r="AD68" s="27">
        <f t="shared" si="17"/>
        <v>-194.25323637104773</v>
      </c>
      <c r="AE68" s="31">
        <f t="shared" si="8"/>
        <v>-9.712661818552388E-4</v>
      </c>
      <c r="AF68" s="30">
        <f t="shared" si="9"/>
        <v>15.125607058631525</v>
      </c>
      <c r="AG68" s="30">
        <f t="shared" si="10"/>
        <v>3.427548417965681</v>
      </c>
      <c r="AH68" s="30">
        <f t="shared" si="11"/>
        <v>0</v>
      </c>
      <c r="AI68" s="30">
        <f t="shared" si="18"/>
        <v>0.9752732514424618</v>
      </c>
      <c r="AJ68" s="30">
        <f t="shared" si="18"/>
        <v>0.22100245478466712</v>
      </c>
      <c r="AK68" s="30">
        <f t="shared" si="18"/>
        <v>0</v>
      </c>
      <c r="AL68" s="15">
        <f t="shared" si="19"/>
        <v>37.889997087762566</v>
      </c>
      <c r="AM68" s="15">
        <f t="shared" si="19"/>
        <v>8.5860884175735475</v>
      </c>
      <c r="AN68" s="15">
        <f t="shared" si="19"/>
        <v>0</v>
      </c>
      <c r="AO68" s="15">
        <f t="shared" si="20"/>
        <v>-37.889997087762566</v>
      </c>
      <c r="AP68" s="15">
        <f t="shared" si="20"/>
        <v>-8.5860884175735475</v>
      </c>
      <c r="AQ68" s="15">
        <f t="shared" si="20"/>
        <v>0</v>
      </c>
    </row>
    <row r="69" spans="1:43" ht="18.75" customHeight="1" x14ac:dyDescent="0.15">
      <c r="A69" s="30">
        <v>22</v>
      </c>
      <c r="B69" s="17">
        <v>42</v>
      </c>
      <c r="C69" s="17">
        <v>3</v>
      </c>
      <c r="D69" s="17">
        <v>24</v>
      </c>
      <c r="E69" s="17">
        <v>0.2</v>
      </c>
      <c r="F69" s="17">
        <v>200000</v>
      </c>
      <c r="G69" s="21">
        <f t="shared" si="1"/>
        <v>30</v>
      </c>
      <c r="H69" s="21">
        <f t="shared" si="1"/>
        <v>-2</v>
      </c>
      <c r="I69" s="21">
        <f t="shared" si="1"/>
        <v>0</v>
      </c>
      <c r="J69" s="21">
        <f t="shared" si="2"/>
        <v>45</v>
      </c>
      <c r="K69" s="21">
        <f t="shared" si="2"/>
        <v>2</v>
      </c>
      <c r="L69" s="21">
        <f t="shared" si="2"/>
        <v>0</v>
      </c>
      <c r="M69" s="21">
        <f t="shared" si="3"/>
        <v>-0.32848429707605281</v>
      </c>
      <c r="N69" s="21">
        <f t="shared" si="3"/>
        <v>-2.0391434919121787</v>
      </c>
      <c r="O69" s="21">
        <f t="shared" si="3"/>
        <v>0</v>
      </c>
      <c r="P69" s="21">
        <f t="shared" si="4"/>
        <v>9.1293227419195933E-2</v>
      </c>
      <c r="Q69" s="21">
        <f t="shared" si="4"/>
        <v>-4.3755996215425546</v>
      </c>
      <c r="R69" s="21">
        <f t="shared" si="4"/>
        <v>0</v>
      </c>
      <c r="S69" s="25">
        <f t="shared" si="13"/>
        <v>29.671515702923948</v>
      </c>
      <c r="T69" s="25">
        <f t="shared" si="13"/>
        <v>-4.0391434919121787</v>
      </c>
      <c r="U69" s="25">
        <f t="shared" si="13"/>
        <v>0</v>
      </c>
      <c r="V69" s="30">
        <f t="shared" si="13"/>
        <v>45.091293227419193</v>
      </c>
      <c r="W69" s="30">
        <f t="shared" si="13"/>
        <v>-2.3755996215425546</v>
      </c>
      <c r="X69" s="30">
        <f t="shared" si="13"/>
        <v>0</v>
      </c>
      <c r="Y69" s="30">
        <f t="shared" si="14"/>
        <v>15.524174696260024</v>
      </c>
      <c r="Z69" s="30">
        <f t="shared" si="15"/>
        <v>15.509252629110568</v>
      </c>
      <c r="AA69" s="30">
        <f t="shared" si="16"/>
        <v>-1.4922067149456097E-2</v>
      </c>
      <c r="AB69" s="31">
        <f t="shared" si="6"/>
        <v>0.28686624876299605</v>
      </c>
      <c r="AC69" s="15">
        <f t="shared" si="7"/>
        <v>-38.448593735681207</v>
      </c>
      <c r="AD69" s="27">
        <f t="shared" si="17"/>
        <v>-192.24296867840602</v>
      </c>
      <c r="AE69" s="31">
        <f t="shared" si="8"/>
        <v>-9.6121484339203021E-4</v>
      </c>
      <c r="AF69" s="30">
        <f t="shared" si="9"/>
        <v>15.419777524495245</v>
      </c>
      <c r="AG69" s="30">
        <f t="shared" si="10"/>
        <v>1.6635438703696241</v>
      </c>
      <c r="AH69" s="30">
        <f t="shared" si="11"/>
        <v>0</v>
      </c>
      <c r="AI69" s="30">
        <f t="shared" si="18"/>
        <v>0.99423085646000897</v>
      </c>
      <c r="AJ69" s="30">
        <f t="shared" si="18"/>
        <v>0.10726138197318318</v>
      </c>
      <c r="AK69" s="30">
        <f t="shared" si="18"/>
        <v>0</v>
      </c>
      <c r="AL69" s="15">
        <f t="shared" si="19"/>
        <v>38.226778279509261</v>
      </c>
      <c r="AM69" s="15">
        <f t="shared" si="19"/>
        <v>4.12404929901464</v>
      </c>
      <c r="AN69" s="15">
        <f t="shared" si="19"/>
        <v>0</v>
      </c>
      <c r="AO69" s="15">
        <f t="shared" si="20"/>
        <v>-38.226778279509261</v>
      </c>
      <c r="AP69" s="15">
        <f t="shared" si="20"/>
        <v>-4.12404929901464</v>
      </c>
      <c r="AQ69" s="15">
        <f t="shared" si="20"/>
        <v>0</v>
      </c>
    </row>
    <row r="70" spans="1:43" ht="18.75" customHeight="1" x14ac:dyDescent="0.15">
      <c r="A70" s="30">
        <v>23</v>
      </c>
      <c r="B70" s="17">
        <v>43</v>
      </c>
      <c r="C70" s="17">
        <v>5</v>
      </c>
      <c r="D70" s="17">
        <v>26</v>
      </c>
      <c r="E70" s="17">
        <v>0.2</v>
      </c>
      <c r="F70" s="17">
        <v>200000</v>
      </c>
      <c r="G70" s="21">
        <f t="shared" si="1"/>
        <v>60</v>
      </c>
      <c r="H70" s="21">
        <f t="shared" si="1"/>
        <v>-2</v>
      </c>
      <c r="I70" s="21">
        <f t="shared" si="1"/>
        <v>0</v>
      </c>
      <c r="J70" s="21">
        <f t="shared" si="2"/>
        <v>75</v>
      </c>
      <c r="K70" s="21">
        <f t="shared" si="2"/>
        <v>2</v>
      </c>
      <c r="L70" s="21">
        <f t="shared" si="2"/>
        <v>0</v>
      </c>
      <c r="M70" s="21">
        <f t="shared" si="3"/>
        <v>-0.99006819597253914</v>
      </c>
      <c r="N70" s="21">
        <f t="shared" si="3"/>
        <v>-7.2844080328963541</v>
      </c>
      <c r="O70" s="21">
        <f t="shared" si="3"/>
        <v>0</v>
      </c>
      <c r="P70" s="21">
        <f t="shared" si="4"/>
        <v>-0.48364209906635341</v>
      </c>
      <c r="Q70" s="21">
        <f t="shared" si="4"/>
        <v>-10.973957400044283</v>
      </c>
      <c r="R70" s="21">
        <f t="shared" si="4"/>
        <v>0</v>
      </c>
      <c r="S70" s="25">
        <f t="shared" si="13"/>
        <v>59.00993180402746</v>
      </c>
      <c r="T70" s="25">
        <f t="shared" si="13"/>
        <v>-9.284408032896355</v>
      </c>
      <c r="U70" s="25">
        <f t="shared" si="13"/>
        <v>0</v>
      </c>
      <c r="V70" s="30">
        <f t="shared" si="13"/>
        <v>74.516357900933642</v>
      </c>
      <c r="W70" s="30">
        <f t="shared" si="13"/>
        <v>-8.9739574000442826</v>
      </c>
      <c r="X70" s="30">
        <f t="shared" si="13"/>
        <v>0</v>
      </c>
      <c r="Y70" s="30">
        <f t="shared" si="14"/>
        <v>15.524174696260024</v>
      </c>
      <c r="Z70" s="30">
        <f t="shared" si="15"/>
        <v>15.509533516332828</v>
      </c>
      <c r="AA70" s="30">
        <f t="shared" si="16"/>
        <v>-1.4641179927195935E-2</v>
      </c>
      <c r="AB70" s="31">
        <f t="shared" si="6"/>
        <v>0.27616817493321338</v>
      </c>
      <c r="AC70" s="15">
        <f t="shared" si="7"/>
        <v>-37.724852273720387</v>
      </c>
      <c r="AD70" s="27">
        <f t="shared" si="17"/>
        <v>-188.62426136860194</v>
      </c>
      <c r="AE70" s="31">
        <f t="shared" si="8"/>
        <v>-9.4312130684300955E-4</v>
      </c>
      <c r="AF70" s="30">
        <f t="shared" si="9"/>
        <v>15.506426096906182</v>
      </c>
      <c r="AG70" s="30">
        <f t="shared" si="10"/>
        <v>0.31045063285207242</v>
      </c>
      <c r="AH70" s="30">
        <f t="shared" si="11"/>
        <v>0</v>
      </c>
      <c r="AI70" s="30">
        <f t="shared" si="18"/>
        <v>0.99979964455904657</v>
      </c>
      <c r="AJ70" s="30">
        <f t="shared" si="18"/>
        <v>2.0016761466432376E-2</v>
      </c>
      <c r="AK70" s="30">
        <f t="shared" si="18"/>
        <v>0</v>
      </c>
      <c r="AL70" s="15">
        <f t="shared" si="19"/>
        <v>37.717293894308185</v>
      </c>
      <c r="AM70" s="15">
        <f t="shared" si="19"/>
        <v>0.75512936931946006</v>
      </c>
      <c r="AN70" s="15">
        <f t="shared" si="19"/>
        <v>0</v>
      </c>
      <c r="AO70" s="15">
        <f t="shared" si="20"/>
        <v>-37.717293894308185</v>
      </c>
      <c r="AP70" s="15">
        <f t="shared" si="20"/>
        <v>-0.75512936931946006</v>
      </c>
      <c r="AQ70" s="15">
        <f t="shared" si="20"/>
        <v>0</v>
      </c>
    </row>
    <row r="71" spans="1:43" ht="18.75" customHeight="1" x14ac:dyDescent="0.15">
      <c r="A71" s="30">
        <v>24</v>
      </c>
      <c r="B71" s="17">
        <v>44</v>
      </c>
      <c r="C71" s="17">
        <v>7</v>
      </c>
      <c r="D71" s="17">
        <v>28</v>
      </c>
      <c r="E71" s="17">
        <v>0.2</v>
      </c>
      <c r="F71" s="17">
        <v>200000</v>
      </c>
      <c r="G71" s="21">
        <f t="shared" si="1"/>
        <v>90</v>
      </c>
      <c r="H71" s="21">
        <f t="shared" si="1"/>
        <v>-2</v>
      </c>
      <c r="I71" s="21">
        <f t="shared" si="1"/>
        <v>0</v>
      </c>
      <c r="J71" s="21">
        <f t="shared" si="2"/>
        <v>105</v>
      </c>
      <c r="K71" s="21">
        <f t="shared" si="2"/>
        <v>2</v>
      </c>
      <c r="L71" s="21">
        <f t="shared" si="2"/>
        <v>0</v>
      </c>
      <c r="M71" s="21">
        <f t="shared" si="3"/>
        <v>-2.1111712847410029</v>
      </c>
      <c r="N71" s="21">
        <f t="shared" si="3"/>
        <v>-14.887768569058943</v>
      </c>
      <c r="O71" s="21">
        <f t="shared" si="3"/>
        <v>0</v>
      </c>
      <c r="P71" s="21">
        <f t="shared" si="4"/>
        <v>-1.6138219120942265</v>
      </c>
      <c r="Q71" s="21">
        <f t="shared" si="4"/>
        <v>-19.508886686261047</v>
      </c>
      <c r="R71" s="21">
        <f t="shared" si="4"/>
        <v>0</v>
      </c>
      <c r="S71" s="25">
        <f t="shared" si="13"/>
        <v>87.888828715258995</v>
      </c>
      <c r="T71" s="25">
        <f t="shared" si="13"/>
        <v>-16.887768569058942</v>
      </c>
      <c r="U71" s="25">
        <f t="shared" si="13"/>
        <v>0</v>
      </c>
      <c r="V71" s="30">
        <f t="shared" si="13"/>
        <v>103.38617808790578</v>
      </c>
      <c r="W71" s="30">
        <f t="shared" si="13"/>
        <v>-17.508886686261047</v>
      </c>
      <c r="X71" s="30">
        <f t="shared" si="13"/>
        <v>0</v>
      </c>
      <c r="Y71" s="30">
        <f t="shared" si="14"/>
        <v>15.524174696260024</v>
      </c>
      <c r="Z71" s="30">
        <f t="shared" si="15"/>
        <v>15.509791271754507</v>
      </c>
      <c r="AA71" s="30">
        <f t="shared" si="16"/>
        <v>-1.4383424505517439E-2</v>
      </c>
      <c r="AB71" s="31">
        <f t="shared" si="6"/>
        <v>0.26652998249982385</v>
      </c>
      <c r="AC71" s="15">
        <f t="shared" si="7"/>
        <v>-37.060712822260612</v>
      </c>
      <c r="AD71" s="27">
        <f t="shared" si="17"/>
        <v>-185.30356411130305</v>
      </c>
      <c r="AE71" s="31">
        <f t="shared" si="8"/>
        <v>-9.2651782055651517E-4</v>
      </c>
      <c r="AF71" s="30">
        <f t="shared" si="9"/>
        <v>15.497349372646781</v>
      </c>
      <c r="AG71" s="30">
        <f t="shared" si="10"/>
        <v>-0.62111811720210497</v>
      </c>
      <c r="AH71" s="30">
        <f t="shared" si="11"/>
        <v>0</v>
      </c>
      <c r="AI71" s="30">
        <f t="shared" si="18"/>
        <v>0.99919780357519161</v>
      </c>
      <c r="AJ71" s="30">
        <f t="shared" si="18"/>
        <v>-4.0046839207517108E-2</v>
      </c>
      <c r="AK71" s="30">
        <f t="shared" si="18"/>
        <v>0</v>
      </c>
      <c r="AL71" s="15">
        <f t="shared" si="19"/>
        <v>37.030982850933746</v>
      </c>
      <c r="AM71" s="15">
        <f t="shared" si="19"/>
        <v>-1.4841644073090383</v>
      </c>
      <c r="AN71" s="15">
        <f t="shared" si="19"/>
        <v>0</v>
      </c>
      <c r="AO71" s="15">
        <f t="shared" si="20"/>
        <v>-37.030982850933746</v>
      </c>
      <c r="AP71" s="15">
        <f t="shared" si="20"/>
        <v>1.4841644073090383</v>
      </c>
      <c r="AQ71" s="15">
        <f t="shared" si="20"/>
        <v>0</v>
      </c>
    </row>
    <row r="72" spans="1:43" ht="18.75" customHeight="1" x14ac:dyDescent="0.15">
      <c r="A72" s="30">
        <v>25</v>
      </c>
      <c r="B72" s="17">
        <v>45</v>
      </c>
      <c r="C72" s="17">
        <v>9</v>
      </c>
      <c r="D72" s="17">
        <v>30</v>
      </c>
      <c r="E72" s="17">
        <v>0.2</v>
      </c>
      <c r="F72" s="17">
        <v>200000</v>
      </c>
      <c r="G72" s="21">
        <f t="shared" si="1"/>
        <v>120</v>
      </c>
      <c r="H72" s="21">
        <f t="shared" si="1"/>
        <v>-2</v>
      </c>
      <c r="I72" s="21">
        <f t="shared" si="1"/>
        <v>0</v>
      </c>
      <c r="J72" s="21">
        <f t="shared" si="2"/>
        <v>135</v>
      </c>
      <c r="K72" s="21">
        <f t="shared" si="2"/>
        <v>2</v>
      </c>
      <c r="L72" s="21">
        <f t="shared" si="2"/>
        <v>0</v>
      </c>
      <c r="M72" s="21">
        <f t="shared" si="3"/>
        <v>-3.6241863421811895</v>
      </c>
      <c r="N72" s="21">
        <f t="shared" si="3"/>
        <v>-24.036136379137385</v>
      </c>
      <c r="O72" s="21">
        <f t="shared" si="3"/>
        <v>0</v>
      </c>
      <c r="P72" s="21">
        <f t="shared" si="4"/>
        <v>-3.1558209515092059</v>
      </c>
      <c r="Q72" s="21">
        <f t="shared" si="4"/>
        <v>-29.171214749805181</v>
      </c>
      <c r="R72" s="21">
        <f t="shared" si="4"/>
        <v>0</v>
      </c>
      <c r="S72" s="25">
        <f t="shared" si="13"/>
        <v>116.37581365781881</v>
      </c>
      <c r="T72" s="25">
        <f t="shared" si="13"/>
        <v>-26.036136379137385</v>
      </c>
      <c r="U72" s="25">
        <f t="shared" si="13"/>
        <v>0</v>
      </c>
      <c r="V72" s="30">
        <f t="shared" si="13"/>
        <v>131.84417904849079</v>
      </c>
      <c r="W72" s="30">
        <f t="shared" si="13"/>
        <v>-27.171214749805181</v>
      </c>
      <c r="X72" s="30">
        <f t="shared" si="13"/>
        <v>0</v>
      </c>
      <c r="Y72" s="30">
        <f t="shared" si="14"/>
        <v>15.524174696260024</v>
      </c>
      <c r="Z72" s="30">
        <f t="shared" si="15"/>
        <v>15.509955859605032</v>
      </c>
      <c r="AA72" s="30">
        <f t="shared" si="16"/>
        <v>-1.4218836654992018E-2</v>
      </c>
      <c r="AB72" s="31">
        <f t="shared" si="6"/>
        <v>0.26046513876199967</v>
      </c>
      <c r="AC72" s="15">
        <f t="shared" si="7"/>
        <v>-36.636631404096534</v>
      </c>
      <c r="AD72" s="27">
        <f t="shared" si="17"/>
        <v>-183.18315702048267</v>
      </c>
      <c r="AE72" s="31">
        <f t="shared" si="8"/>
        <v>-9.159157851024132E-4</v>
      </c>
      <c r="AF72" s="30">
        <f t="shared" si="9"/>
        <v>15.468365390671977</v>
      </c>
      <c r="AG72" s="30">
        <f t="shared" si="10"/>
        <v>-1.1350783706677952</v>
      </c>
      <c r="AH72" s="30">
        <f t="shared" si="11"/>
        <v>0</v>
      </c>
      <c r="AI72" s="30">
        <f t="shared" si="18"/>
        <v>0.99731846632514431</v>
      </c>
      <c r="AJ72" s="30">
        <f t="shared" si="18"/>
        <v>-7.3183855643590492E-2</v>
      </c>
      <c r="AK72" s="30">
        <f t="shared" si="18"/>
        <v>0</v>
      </c>
      <c r="AL72" s="15">
        <f t="shared" si="19"/>
        <v>36.538389043253176</v>
      </c>
      <c r="AM72" s="15">
        <f t="shared" si="19"/>
        <v>-2.6812099439448347</v>
      </c>
      <c r="AN72" s="15">
        <f t="shared" si="19"/>
        <v>0</v>
      </c>
      <c r="AO72" s="15">
        <f t="shared" si="20"/>
        <v>-36.538389043253176</v>
      </c>
      <c r="AP72" s="15">
        <f t="shared" si="20"/>
        <v>2.6812099439448347</v>
      </c>
      <c r="AQ72" s="15">
        <f t="shared" si="20"/>
        <v>0</v>
      </c>
    </row>
    <row r="73" spans="1:43" ht="18.75" customHeight="1" x14ac:dyDescent="0.15">
      <c r="A73" s="30">
        <v>26</v>
      </c>
      <c r="B73" s="17">
        <v>46</v>
      </c>
      <c r="C73" s="17">
        <v>22</v>
      </c>
      <c r="D73" s="17">
        <v>3</v>
      </c>
      <c r="E73" s="17">
        <v>0.2</v>
      </c>
      <c r="F73" s="17">
        <v>200000</v>
      </c>
      <c r="G73" s="21">
        <f t="shared" si="1"/>
        <v>15</v>
      </c>
      <c r="H73" s="21">
        <f t="shared" si="1"/>
        <v>2</v>
      </c>
      <c r="I73" s="21">
        <f t="shared" si="1"/>
        <v>0</v>
      </c>
      <c r="J73" s="21">
        <f t="shared" si="2"/>
        <v>30</v>
      </c>
      <c r="K73" s="21">
        <f t="shared" si="2"/>
        <v>-2</v>
      </c>
      <c r="L73" s="21">
        <f t="shared" si="2"/>
        <v>0</v>
      </c>
      <c r="M73" s="21">
        <f t="shared" si="3"/>
        <v>0.12560705863152558</v>
      </c>
      <c r="N73" s="21">
        <f t="shared" si="3"/>
        <v>-0.57245158203431901</v>
      </c>
      <c r="O73" s="21">
        <f t="shared" si="3"/>
        <v>0</v>
      </c>
      <c r="P73" s="21">
        <f t="shared" si="4"/>
        <v>-0.32848429707605281</v>
      </c>
      <c r="Q73" s="21">
        <f t="shared" si="4"/>
        <v>-2.0391434919121787</v>
      </c>
      <c r="R73" s="21">
        <f t="shared" si="4"/>
        <v>0</v>
      </c>
      <c r="S73" s="25">
        <f t="shared" si="13"/>
        <v>15.125607058631525</v>
      </c>
      <c r="T73" s="25">
        <f t="shared" si="13"/>
        <v>1.427548417965681</v>
      </c>
      <c r="U73" s="25">
        <f t="shared" si="13"/>
        <v>0</v>
      </c>
      <c r="V73" s="30">
        <f t="shared" si="13"/>
        <v>29.671515702923948</v>
      </c>
      <c r="W73" s="30">
        <f t="shared" si="13"/>
        <v>-4.0391434919121787</v>
      </c>
      <c r="X73" s="30">
        <f t="shared" si="13"/>
        <v>0</v>
      </c>
      <c r="Y73" s="30">
        <f t="shared" si="14"/>
        <v>15.524174696260024</v>
      </c>
      <c r="Z73" s="30">
        <f t="shared" si="15"/>
        <v>15.53924640147086</v>
      </c>
      <c r="AA73" s="30">
        <f t="shared" si="16"/>
        <v>1.5071705210836228E-2</v>
      </c>
      <c r="AB73" s="31">
        <f t="shared" si="6"/>
        <v>0.29264846912225595</v>
      </c>
      <c r="AC73" s="15">
        <f t="shared" si="7"/>
        <v>38.834155130880355</v>
      </c>
      <c r="AD73" s="27">
        <f t="shared" si="17"/>
        <v>194.17077565440175</v>
      </c>
      <c r="AE73" s="31">
        <f t="shared" si="8"/>
        <v>9.7085387827200876E-4</v>
      </c>
      <c r="AF73" s="30">
        <f t="shared" si="9"/>
        <v>14.545908644292423</v>
      </c>
      <c r="AG73" s="30">
        <f t="shared" si="10"/>
        <v>-5.4666919098778592</v>
      </c>
      <c r="AH73" s="30">
        <f t="shared" si="11"/>
        <v>0</v>
      </c>
      <c r="AI73" s="30">
        <f t="shared" si="18"/>
        <v>0.93607555144473331</v>
      </c>
      <c r="AJ73" s="30">
        <f t="shared" si="18"/>
        <v>-0.35179903636513621</v>
      </c>
      <c r="AK73" s="30">
        <f t="shared" si="18"/>
        <v>0</v>
      </c>
      <c r="AL73" s="15">
        <f t="shared" si="19"/>
        <v>-36.351703179029144</v>
      </c>
      <c r="AM73" s="15">
        <f t="shared" si="19"/>
        <v>13.661818353097919</v>
      </c>
      <c r="AN73" s="15">
        <f t="shared" si="19"/>
        <v>0</v>
      </c>
      <c r="AO73" s="15">
        <f t="shared" si="20"/>
        <v>36.351703179029144</v>
      </c>
      <c r="AP73" s="15">
        <f t="shared" si="20"/>
        <v>-13.661818353097919</v>
      </c>
      <c r="AQ73" s="15">
        <f t="shared" si="20"/>
        <v>0</v>
      </c>
    </row>
    <row r="74" spans="1:43" ht="18.75" customHeight="1" x14ac:dyDescent="0.15">
      <c r="A74" s="30">
        <v>27</v>
      </c>
      <c r="B74" s="17">
        <v>47</v>
      </c>
      <c r="C74" s="17">
        <v>24</v>
      </c>
      <c r="D74" s="17">
        <v>5</v>
      </c>
      <c r="E74" s="17">
        <v>0.2</v>
      </c>
      <c r="F74" s="17">
        <v>200000</v>
      </c>
      <c r="G74" s="21">
        <f t="shared" si="1"/>
        <v>45</v>
      </c>
      <c r="H74" s="21">
        <f t="shared" si="1"/>
        <v>2</v>
      </c>
      <c r="I74" s="21">
        <f t="shared" si="1"/>
        <v>0</v>
      </c>
      <c r="J74" s="21">
        <f t="shared" si="2"/>
        <v>60</v>
      </c>
      <c r="K74" s="21">
        <f t="shared" si="2"/>
        <v>-2</v>
      </c>
      <c r="L74" s="21">
        <f t="shared" si="2"/>
        <v>0</v>
      </c>
      <c r="M74" s="21">
        <f t="shared" si="3"/>
        <v>9.1293227419195933E-2</v>
      </c>
      <c r="N74" s="21">
        <f t="shared" si="3"/>
        <v>-4.3755996215425546</v>
      </c>
      <c r="O74" s="21">
        <f t="shared" si="3"/>
        <v>0</v>
      </c>
      <c r="P74" s="21">
        <f t="shared" si="4"/>
        <v>-0.99006819597253914</v>
      </c>
      <c r="Q74" s="21">
        <f t="shared" si="4"/>
        <v>-7.2844080328963541</v>
      </c>
      <c r="R74" s="21">
        <f t="shared" si="4"/>
        <v>0</v>
      </c>
      <c r="S74" s="25">
        <f t="shared" si="13"/>
        <v>45.091293227419193</v>
      </c>
      <c r="T74" s="25">
        <f t="shared" si="13"/>
        <v>-2.3755996215425546</v>
      </c>
      <c r="U74" s="25">
        <f t="shared" si="13"/>
        <v>0</v>
      </c>
      <c r="V74" s="30">
        <f t="shared" si="13"/>
        <v>59.00993180402746</v>
      </c>
      <c r="W74" s="30">
        <f t="shared" si="13"/>
        <v>-9.284408032896355</v>
      </c>
      <c r="X74" s="30">
        <f t="shared" si="13"/>
        <v>0</v>
      </c>
      <c r="Y74" s="30">
        <f t="shared" si="14"/>
        <v>15.524174696260024</v>
      </c>
      <c r="Z74" s="30">
        <f t="shared" si="15"/>
        <v>15.538987531079393</v>
      </c>
      <c r="AA74" s="30">
        <f t="shared" si="16"/>
        <v>1.4812834819368348E-2</v>
      </c>
      <c r="AB74" s="31">
        <f t="shared" si="6"/>
        <v>0.28268179105038349</v>
      </c>
      <c r="AC74" s="15">
        <f t="shared" si="7"/>
        <v>38.167142818708307</v>
      </c>
      <c r="AD74" s="27">
        <f t="shared" si="17"/>
        <v>190.83571409354153</v>
      </c>
      <c r="AE74" s="31">
        <f t="shared" si="8"/>
        <v>9.5417857046770755E-4</v>
      </c>
      <c r="AF74" s="30">
        <f t="shared" si="9"/>
        <v>13.918638576608267</v>
      </c>
      <c r="AG74" s="30">
        <f t="shared" si="10"/>
        <v>-6.9088084113538004</v>
      </c>
      <c r="AH74" s="30">
        <f t="shared" si="11"/>
        <v>0</v>
      </c>
      <c r="AI74" s="30">
        <f t="shared" si="18"/>
        <v>0.8957236466513484</v>
      </c>
      <c r="AJ74" s="30">
        <f t="shared" si="18"/>
        <v>-0.44461123335967373</v>
      </c>
      <c r="AK74" s="30">
        <f t="shared" si="18"/>
        <v>0</v>
      </c>
      <c r="AL74" s="15">
        <f t="shared" si="19"/>
        <v>-34.18721234783623</v>
      </c>
      <c r="AM74" s="15">
        <f t="shared" si="19"/>
        <v>16.969540442440714</v>
      </c>
      <c r="AN74" s="15">
        <f t="shared" si="19"/>
        <v>0</v>
      </c>
      <c r="AO74" s="15">
        <f t="shared" si="20"/>
        <v>34.18721234783623</v>
      </c>
      <c r="AP74" s="15">
        <f t="shared" si="20"/>
        <v>-16.969540442440714</v>
      </c>
      <c r="AQ74" s="15">
        <f t="shared" si="20"/>
        <v>0</v>
      </c>
    </row>
    <row r="75" spans="1:43" ht="18.75" customHeight="1" x14ac:dyDescent="0.15">
      <c r="A75" s="30">
        <v>28</v>
      </c>
      <c r="B75" s="17">
        <v>48</v>
      </c>
      <c r="C75" s="17">
        <v>26</v>
      </c>
      <c r="D75" s="17">
        <v>7</v>
      </c>
      <c r="E75" s="17">
        <v>0.2</v>
      </c>
      <c r="F75" s="17">
        <v>200000</v>
      </c>
      <c r="G75" s="21">
        <f t="shared" si="1"/>
        <v>75</v>
      </c>
      <c r="H75" s="21">
        <f t="shared" si="1"/>
        <v>2</v>
      </c>
      <c r="I75" s="21">
        <f t="shared" si="1"/>
        <v>0</v>
      </c>
      <c r="J75" s="21">
        <f t="shared" si="2"/>
        <v>90</v>
      </c>
      <c r="K75" s="21">
        <f t="shared" si="2"/>
        <v>-2</v>
      </c>
      <c r="L75" s="21">
        <f t="shared" si="2"/>
        <v>0</v>
      </c>
      <c r="M75" s="21">
        <f t="shared" si="3"/>
        <v>-0.48364209906635341</v>
      </c>
      <c r="N75" s="21">
        <f t="shared" si="3"/>
        <v>-10.973957400044283</v>
      </c>
      <c r="O75" s="21">
        <f t="shared" si="3"/>
        <v>0</v>
      </c>
      <c r="P75" s="21">
        <f t="shared" si="4"/>
        <v>-2.1111712847410029</v>
      </c>
      <c r="Q75" s="21">
        <f t="shared" si="4"/>
        <v>-14.887768569058943</v>
      </c>
      <c r="R75" s="21">
        <f t="shared" si="4"/>
        <v>0</v>
      </c>
      <c r="S75" s="25">
        <f t="shared" si="13"/>
        <v>74.516357900933642</v>
      </c>
      <c r="T75" s="25">
        <f t="shared" si="13"/>
        <v>-8.9739574000442826</v>
      </c>
      <c r="U75" s="25">
        <f t="shared" si="13"/>
        <v>0</v>
      </c>
      <c r="V75" s="30">
        <f t="shared" si="13"/>
        <v>87.888828715258995</v>
      </c>
      <c r="W75" s="30">
        <f t="shared" si="13"/>
        <v>-16.887768569058942</v>
      </c>
      <c r="X75" s="30">
        <f t="shared" si="13"/>
        <v>0</v>
      </c>
      <c r="Y75" s="30">
        <f t="shared" si="14"/>
        <v>15.524174696260024</v>
      </c>
      <c r="Z75" s="30">
        <f t="shared" si="15"/>
        <v>15.538705959596653</v>
      </c>
      <c r="AA75" s="30">
        <f t="shared" si="16"/>
        <v>1.4531263336628797E-2</v>
      </c>
      <c r="AB75" s="31">
        <f t="shared" si="6"/>
        <v>0.27203715275031387</v>
      </c>
      <c r="AC75" s="15">
        <f t="shared" si="7"/>
        <v>37.441638273059546</v>
      </c>
      <c r="AD75" s="27">
        <f t="shared" si="17"/>
        <v>187.20819136529772</v>
      </c>
      <c r="AE75" s="31">
        <f t="shared" si="8"/>
        <v>9.3604095682648866E-4</v>
      </c>
      <c r="AF75" s="30">
        <f t="shared" si="9"/>
        <v>13.372470814325354</v>
      </c>
      <c r="AG75" s="30">
        <f t="shared" si="10"/>
        <v>-7.9138111690146591</v>
      </c>
      <c r="AH75" s="30">
        <f t="shared" si="11"/>
        <v>0</v>
      </c>
      <c r="AI75" s="30">
        <f t="shared" si="18"/>
        <v>0.86059102019795675</v>
      </c>
      <c r="AJ75" s="30">
        <f t="shared" si="18"/>
        <v>-0.50929666792022121</v>
      </c>
      <c r="AK75" s="30">
        <f t="shared" si="18"/>
        <v>0</v>
      </c>
      <c r="AL75" s="15">
        <f t="shared" si="19"/>
        <v>-32.221937679295181</v>
      </c>
      <c r="AM75" s="15">
        <f t="shared" si="19"/>
        <v>19.068901613943453</v>
      </c>
      <c r="AN75" s="15">
        <f t="shared" si="19"/>
        <v>0</v>
      </c>
      <c r="AO75" s="15">
        <f t="shared" si="20"/>
        <v>32.221937679295181</v>
      </c>
      <c r="AP75" s="15">
        <f t="shared" si="20"/>
        <v>-19.068901613943453</v>
      </c>
      <c r="AQ75" s="15">
        <f t="shared" si="20"/>
        <v>0</v>
      </c>
    </row>
    <row r="76" spans="1:43" ht="18.75" customHeight="1" x14ac:dyDescent="0.15">
      <c r="A76" s="30">
        <v>29</v>
      </c>
      <c r="B76" s="17">
        <v>49</v>
      </c>
      <c r="C76" s="17">
        <v>28</v>
      </c>
      <c r="D76" s="17">
        <v>9</v>
      </c>
      <c r="E76" s="17">
        <v>0.2</v>
      </c>
      <c r="F76" s="17">
        <v>200000</v>
      </c>
      <c r="G76" s="21">
        <f t="shared" si="1"/>
        <v>105</v>
      </c>
      <c r="H76" s="21">
        <f t="shared" si="1"/>
        <v>2</v>
      </c>
      <c r="I76" s="21">
        <f t="shared" si="1"/>
        <v>0</v>
      </c>
      <c r="J76" s="21">
        <f t="shared" si="2"/>
        <v>120</v>
      </c>
      <c r="K76" s="21">
        <f t="shared" si="2"/>
        <v>-2</v>
      </c>
      <c r="L76" s="21">
        <f t="shared" si="2"/>
        <v>0</v>
      </c>
      <c r="M76" s="21">
        <f t="shared" si="3"/>
        <v>-1.6138219120942265</v>
      </c>
      <c r="N76" s="21">
        <f t="shared" si="3"/>
        <v>-19.508886686261047</v>
      </c>
      <c r="O76" s="21">
        <f t="shared" si="3"/>
        <v>0</v>
      </c>
      <c r="P76" s="21">
        <f t="shared" si="4"/>
        <v>-3.6241863421811895</v>
      </c>
      <c r="Q76" s="21">
        <f t="shared" si="4"/>
        <v>-24.036136379137385</v>
      </c>
      <c r="R76" s="21">
        <f t="shared" si="4"/>
        <v>0</v>
      </c>
      <c r="S76" s="25">
        <f t="shared" si="13"/>
        <v>103.38617808790578</v>
      </c>
      <c r="T76" s="25">
        <f t="shared" si="13"/>
        <v>-17.508886686261047</v>
      </c>
      <c r="U76" s="25">
        <f t="shared" si="13"/>
        <v>0</v>
      </c>
      <c r="V76" s="30">
        <f t="shared" si="13"/>
        <v>116.37581365781881</v>
      </c>
      <c r="W76" s="30">
        <f t="shared" si="13"/>
        <v>-26.036136379137385</v>
      </c>
      <c r="X76" s="30">
        <f t="shared" si="13"/>
        <v>0</v>
      </c>
      <c r="Y76" s="30">
        <f t="shared" si="14"/>
        <v>15.524174696260024</v>
      </c>
      <c r="Z76" s="30">
        <f t="shared" si="15"/>
        <v>15.538488329429267</v>
      </c>
      <c r="AA76" s="30">
        <f t="shared" si="16"/>
        <v>1.4313633169242834E-2</v>
      </c>
      <c r="AB76" s="31">
        <f t="shared" si="6"/>
        <v>0.26394974098430746</v>
      </c>
      <c r="AC76" s="15">
        <f t="shared" si="7"/>
        <v>36.880886615353987</v>
      </c>
      <c r="AD76" s="27">
        <f t="shared" si="17"/>
        <v>184.40443307676992</v>
      </c>
      <c r="AE76" s="31">
        <f t="shared" si="8"/>
        <v>9.2202216538384962E-4</v>
      </c>
      <c r="AF76" s="30">
        <f t="shared" si="9"/>
        <v>12.989635569913034</v>
      </c>
      <c r="AG76" s="30">
        <f t="shared" si="10"/>
        <v>-8.5272496928763388</v>
      </c>
      <c r="AH76" s="30">
        <f t="shared" si="11"/>
        <v>0</v>
      </c>
      <c r="AI76" s="30">
        <f t="shared" si="18"/>
        <v>0.83596520424134124</v>
      </c>
      <c r="AJ76" s="30">
        <f t="shared" si="18"/>
        <v>-0.54878244988131009</v>
      </c>
      <c r="AK76" s="30">
        <f t="shared" si="18"/>
        <v>0</v>
      </c>
      <c r="AL76" s="15">
        <f t="shared" si="19"/>
        <v>-30.831137912006145</v>
      </c>
      <c r="AM76" s="15">
        <f t="shared" si="19"/>
        <v>20.239583310568779</v>
      </c>
      <c r="AN76" s="15">
        <f t="shared" si="19"/>
        <v>0</v>
      </c>
      <c r="AO76" s="15">
        <f t="shared" si="20"/>
        <v>30.831137912006145</v>
      </c>
      <c r="AP76" s="15">
        <f t="shared" si="20"/>
        <v>-20.239583310568779</v>
      </c>
      <c r="AQ76" s="15">
        <f t="shared" si="20"/>
        <v>0</v>
      </c>
    </row>
    <row r="77" spans="1:43" ht="18.75" customHeight="1" x14ac:dyDescent="0.15">
      <c r="A77" s="30">
        <v>30</v>
      </c>
      <c r="B77" s="17">
        <v>50</v>
      </c>
      <c r="C77" s="17">
        <v>30</v>
      </c>
      <c r="D77" s="17">
        <v>11</v>
      </c>
      <c r="E77" s="17">
        <v>0.2</v>
      </c>
      <c r="F77" s="17">
        <v>200000</v>
      </c>
      <c r="G77" s="21">
        <f t="shared" si="1"/>
        <v>135</v>
      </c>
      <c r="H77" s="21">
        <f t="shared" si="1"/>
        <v>2</v>
      </c>
      <c r="I77" s="21">
        <f t="shared" si="1"/>
        <v>0</v>
      </c>
      <c r="J77" s="21">
        <f t="shared" si="2"/>
        <v>150</v>
      </c>
      <c r="K77" s="21">
        <f t="shared" si="2"/>
        <v>-2</v>
      </c>
      <c r="L77" s="21">
        <f t="shared" si="2"/>
        <v>0</v>
      </c>
      <c r="M77" s="21">
        <f t="shared" si="3"/>
        <v>-3.1558209515092059</v>
      </c>
      <c r="N77" s="21">
        <f t="shared" si="3"/>
        <v>-29.171214749805181</v>
      </c>
      <c r="O77" s="21">
        <f t="shared" si="3"/>
        <v>0</v>
      </c>
      <c r="P77" s="21">
        <f t="shared" si="4"/>
        <v>-5.3382047031699065</v>
      </c>
      <c r="Q77" s="21">
        <f t="shared" si="4"/>
        <v>-33.954731057481816</v>
      </c>
      <c r="R77" s="21">
        <f t="shared" si="4"/>
        <v>0</v>
      </c>
      <c r="S77" s="25">
        <f t="shared" si="13"/>
        <v>131.84417904849079</v>
      </c>
      <c r="T77" s="25">
        <f t="shared" si="13"/>
        <v>-27.171214749805181</v>
      </c>
      <c r="U77" s="25">
        <f t="shared" si="13"/>
        <v>0</v>
      </c>
      <c r="V77" s="30">
        <f t="shared" si="13"/>
        <v>144.66179529683009</v>
      </c>
      <c r="W77" s="30">
        <f t="shared" si="13"/>
        <v>-35.954731057481816</v>
      </c>
      <c r="X77" s="30">
        <f t="shared" si="13"/>
        <v>0</v>
      </c>
      <c r="Y77" s="30">
        <f t="shared" si="14"/>
        <v>15.524174696260024</v>
      </c>
      <c r="Z77" s="30">
        <f t="shared" si="15"/>
        <v>15.5383861780081</v>
      </c>
      <c r="AA77" s="30">
        <f t="shared" si="16"/>
        <v>1.4211481748075627E-2</v>
      </c>
      <c r="AB77" s="31">
        <f t="shared" si="6"/>
        <v>0.26019574943915441</v>
      </c>
      <c r="AC77" s="15">
        <f t="shared" si="7"/>
        <v>36.617680555989516</v>
      </c>
      <c r="AD77" s="27">
        <f t="shared" si="17"/>
        <v>183.08840277994756</v>
      </c>
      <c r="AE77" s="31">
        <f t="shared" si="8"/>
        <v>9.1544201389973784E-4</v>
      </c>
      <c r="AF77" s="30">
        <f t="shared" si="9"/>
        <v>12.817616248339306</v>
      </c>
      <c r="AG77" s="30">
        <f t="shared" si="10"/>
        <v>-8.7835163076766349</v>
      </c>
      <c r="AH77" s="30">
        <f t="shared" si="11"/>
        <v>0</v>
      </c>
      <c r="AI77" s="30">
        <f t="shared" si="18"/>
        <v>0.82490009589801716</v>
      </c>
      <c r="AJ77" s="30">
        <f t="shared" si="18"/>
        <v>-0.56527854354065321</v>
      </c>
      <c r="AK77" s="30">
        <f t="shared" si="18"/>
        <v>0</v>
      </c>
      <c r="AL77" s="15">
        <f t="shared" si="19"/>
        <v>-30.205928202198709</v>
      </c>
      <c r="AM77" s="15">
        <f t="shared" si="19"/>
        <v>20.699189132526651</v>
      </c>
      <c r="AN77" s="15">
        <f t="shared" si="19"/>
        <v>0</v>
      </c>
      <c r="AO77" s="15">
        <f t="shared" si="20"/>
        <v>30.205928202198709</v>
      </c>
      <c r="AP77" s="15">
        <f t="shared" si="20"/>
        <v>-20.699189132526651</v>
      </c>
      <c r="AQ77" s="15">
        <f t="shared" si="20"/>
        <v>0</v>
      </c>
    </row>
    <row r="78" spans="1:43" ht="18.75" customHeight="1" x14ac:dyDescent="0.15">
      <c r="A78" s="30">
        <v>31</v>
      </c>
      <c r="B78" s="17">
        <v>81</v>
      </c>
      <c r="C78" s="17">
        <v>1</v>
      </c>
      <c r="D78" s="17">
        <v>21</v>
      </c>
      <c r="E78" s="17">
        <v>0.2</v>
      </c>
      <c r="F78" s="17">
        <v>200000</v>
      </c>
      <c r="G78" s="21">
        <f t="shared" si="1"/>
        <v>0</v>
      </c>
      <c r="H78" s="21">
        <f t="shared" si="1"/>
        <v>-2</v>
      </c>
      <c r="I78" s="21">
        <f t="shared" si="1"/>
        <v>0</v>
      </c>
      <c r="J78" s="21">
        <f t="shared" si="2"/>
        <v>0</v>
      </c>
      <c r="K78" s="21">
        <f t="shared" si="2"/>
        <v>2</v>
      </c>
      <c r="L78" s="21">
        <f t="shared" si="2"/>
        <v>0</v>
      </c>
      <c r="M78" s="21">
        <f t="shared" si="3"/>
        <v>0</v>
      </c>
      <c r="N78" s="21">
        <f t="shared" si="3"/>
        <v>0</v>
      </c>
      <c r="O78" s="21">
        <f t="shared" si="3"/>
        <v>0</v>
      </c>
      <c r="P78" s="21">
        <f t="shared" si="4"/>
        <v>0</v>
      </c>
      <c r="Q78" s="21">
        <f t="shared" si="4"/>
        <v>-1.3721606926327982E-3</v>
      </c>
      <c r="R78" s="21">
        <f t="shared" si="4"/>
        <v>0</v>
      </c>
      <c r="S78" s="25">
        <f t="shared" ref="S78:X86" si="21">G78+M78</f>
        <v>0</v>
      </c>
      <c r="T78" s="25">
        <f t="shared" si="21"/>
        <v>-2</v>
      </c>
      <c r="U78" s="25">
        <f t="shared" si="21"/>
        <v>0</v>
      </c>
      <c r="V78" s="30">
        <f t="shared" si="21"/>
        <v>0</v>
      </c>
      <c r="W78" s="30">
        <f t="shared" si="21"/>
        <v>1.9986278393073671</v>
      </c>
      <c r="X78" s="30">
        <f t="shared" si="21"/>
        <v>0</v>
      </c>
      <c r="Y78" s="30">
        <f t="shared" si="14"/>
        <v>4</v>
      </c>
      <c r="Z78" s="30">
        <f t="shared" si="15"/>
        <v>3.9986278393073671</v>
      </c>
      <c r="AA78" s="30">
        <f t="shared" si="16"/>
        <v>-1.3721606926329066E-3</v>
      </c>
      <c r="AB78" s="31">
        <f t="shared" si="6"/>
        <v>9.4141248320340903E-3</v>
      </c>
      <c r="AC78" s="15">
        <f t="shared" si="7"/>
        <v>-13.721606926329066</v>
      </c>
      <c r="AD78" s="27">
        <f t="shared" si="17"/>
        <v>-68.608034631645324</v>
      </c>
      <c r="AE78" s="31">
        <f t="shared" si="8"/>
        <v>-3.4304017315822666E-4</v>
      </c>
      <c r="AF78" s="30">
        <f t="shared" si="9"/>
        <v>0</v>
      </c>
      <c r="AG78" s="30">
        <f t="shared" si="10"/>
        <v>3.9986278393073671</v>
      </c>
      <c r="AH78" s="30">
        <f t="shared" si="11"/>
        <v>0</v>
      </c>
      <c r="AI78" s="30">
        <f t="shared" si="18"/>
        <v>0</v>
      </c>
      <c r="AJ78" s="30">
        <f t="shared" si="18"/>
        <v>1</v>
      </c>
      <c r="AK78" s="30">
        <f t="shared" si="18"/>
        <v>0</v>
      </c>
      <c r="AL78" s="15">
        <f t="shared" si="19"/>
        <v>0</v>
      </c>
      <c r="AM78" s="15">
        <f t="shared" si="19"/>
        <v>13.721606926329066</v>
      </c>
      <c r="AN78" s="15">
        <f t="shared" si="19"/>
        <v>0</v>
      </c>
      <c r="AO78" s="15">
        <f t="shared" si="20"/>
        <v>0</v>
      </c>
      <c r="AP78" s="15">
        <f t="shared" si="20"/>
        <v>-13.721606926329066</v>
      </c>
      <c r="AQ78" s="15">
        <f t="shared" si="20"/>
        <v>0</v>
      </c>
    </row>
    <row r="79" spans="1:43" ht="18.75" customHeight="1" x14ac:dyDescent="0.15">
      <c r="A79" s="30">
        <v>32</v>
      </c>
      <c r="B79" s="17">
        <v>82</v>
      </c>
      <c r="C79" s="17">
        <v>2</v>
      </c>
      <c r="D79" s="17">
        <v>22</v>
      </c>
      <c r="E79" s="17">
        <v>0.2</v>
      </c>
      <c r="F79" s="17">
        <v>200000</v>
      </c>
      <c r="G79" s="21">
        <f t="shared" si="1"/>
        <v>15</v>
      </c>
      <c r="H79" s="21">
        <f t="shared" si="1"/>
        <v>-2</v>
      </c>
      <c r="I79" s="21">
        <f t="shared" si="1"/>
        <v>0</v>
      </c>
      <c r="J79" s="21">
        <f t="shared" si="2"/>
        <v>15</v>
      </c>
      <c r="K79" s="21">
        <f t="shared" si="2"/>
        <v>2</v>
      </c>
      <c r="L79" s="21">
        <f t="shared" si="2"/>
        <v>0</v>
      </c>
      <c r="M79" s="21">
        <f t="shared" si="3"/>
        <v>-0.13278691739764298</v>
      </c>
      <c r="N79" s="21">
        <f t="shared" si="3"/>
        <v>-0.56208424415900071</v>
      </c>
      <c r="O79" s="21">
        <f t="shared" si="3"/>
        <v>0</v>
      </c>
      <c r="P79" s="21">
        <f t="shared" si="4"/>
        <v>0.12560705863152558</v>
      </c>
      <c r="Q79" s="21">
        <f t="shared" si="4"/>
        <v>-0.57245158203431901</v>
      </c>
      <c r="R79" s="21">
        <f t="shared" si="4"/>
        <v>0</v>
      </c>
      <c r="S79" s="25">
        <f t="shared" si="21"/>
        <v>14.867213082602357</v>
      </c>
      <c r="T79" s="25">
        <f t="shared" si="21"/>
        <v>-2.5620842441590006</v>
      </c>
      <c r="U79" s="25">
        <f t="shared" si="21"/>
        <v>0</v>
      </c>
      <c r="V79" s="30">
        <f t="shared" si="21"/>
        <v>15.125607058631525</v>
      </c>
      <c r="W79" s="30">
        <f t="shared" si="21"/>
        <v>1.427548417965681</v>
      </c>
      <c r="X79" s="30">
        <f t="shared" si="21"/>
        <v>0</v>
      </c>
      <c r="Y79" s="30">
        <f t="shared" si="14"/>
        <v>4</v>
      </c>
      <c r="Z79" s="30">
        <f t="shared" si="15"/>
        <v>3.9979915239455219</v>
      </c>
      <c r="AA79" s="30">
        <f t="shared" si="16"/>
        <v>-2.00847605447807E-3</v>
      </c>
      <c r="AB79" s="31">
        <f t="shared" si="6"/>
        <v>2.0169880307058977E-2</v>
      </c>
      <c r="AC79" s="15">
        <f t="shared" si="7"/>
        <v>-20.0847605447807</v>
      </c>
      <c r="AD79" s="27">
        <f t="shared" si="17"/>
        <v>-100.42380272390349</v>
      </c>
      <c r="AE79" s="31">
        <f t="shared" si="8"/>
        <v>-5.021190136195175E-4</v>
      </c>
      <c r="AF79" s="30">
        <f t="shared" si="9"/>
        <v>0.25839397602916847</v>
      </c>
      <c r="AG79" s="30">
        <f t="shared" si="10"/>
        <v>3.9896326621246816</v>
      </c>
      <c r="AH79" s="30">
        <f t="shared" si="11"/>
        <v>0</v>
      </c>
      <c r="AI79" s="30">
        <f t="shared" si="18"/>
        <v>6.4630946434365039E-2</v>
      </c>
      <c r="AJ79" s="30">
        <f t="shared" si="18"/>
        <v>0.99790923473179571</v>
      </c>
      <c r="AK79" s="30">
        <f t="shared" si="18"/>
        <v>0</v>
      </c>
      <c r="AL79" s="15">
        <f t="shared" si="19"/>
        <v>1.2980970829167697</v>
      </c>
      <c r="AM79" s="15">
        <f t="shared" si="19"/>
        <v>20.042768025013473</v>
      </c>
      <c r="AN79" s="15">
        <f t="shared" si="19"/>
        <v>0</v>
      </c>
      <c r="AO79" s="15">
        <f t="shared" si="20"/>
        <v>-1.2980970829167697</v>
      </c>
      <c r="AP79" s="15">
        <f t="shared" si="20"/>
        <v>-20.042768025013473</v>
      </c>
      <c r="AQ79" s="15">
        <f t="shared" si="20"/>
        <v>0</v>
      </c>
    </row>
    <row r="80" spans="1:43" ht="18.75" customHeight="1" x14ac:dyDescent="0.15">
      <c r="A80" s="30">
        <v>33</v>
      </c>
      <c r="B80" s="17">
        <v>83</v>
      </c>
      <c r="C80" s="17">
        <v>3</v>
      </c>
      <c r="D80" s="17">
        <v>23</v>
      </c>
      <c r="E80" s="17">
        <v>0.2</v>
      </c>
      <c r="F80" s="17">
        <v>200000</v>
      </c>
      <c r="G80" s="21">
        <f t="shared" si="1"/>
        <v>30</v>
      </c>
      <c r="H80" s="21">
        <f t="shared" si="1"/>
        <v>-2</v>
      </c>
      <c r="I80" s="21">
        <f t="shared" si="1"/>
        <v>0</v>
      </c>
      <c r="J80" s="21">
        <f t="shared" si="2"/>
        <v>30</v>
      </c>
      <c r="K80" s="21">
        <f t="shared" si="2"/>
        <v>2</v>
      </c>
      <c r="L80" s="21">
        <f t="shared" si="2"/>
        <v>0</v>
      </c>
      <c r="M80" s="21">
        <f t="shared" si="3"/>
        <v>-0.32848429707605281</v>
      </c>
      <c r="N80" s="21">
        <f t="shared" si="3"/>
        <v>-2.0391434919121787</v>
      </c>
      <c r="O80" s="21">
        <f t="shared" si="3"/>
        <v>0</v>
      </c>
      <c r="P80" s="21">
        <f t="shared" si="4"/>
        <v>0.15963928325561105</v>
      </c>
      <c r="Q80" s="21">
        <f t="shared" si="4"/>
        <v>-2.0706076151812036</v>
      </c>
      <c r="R80" s="21">
        <f t="shared" si="4"/>
        <v>0</v>
      </c>
      <c r="S80" s="25">
        <f t="shared" si="21"/>
        <v>29.671515702923948</v>
      </c>
      <c r="T80" s="25">
        <f t="shared" si="21"/>
        <v>-4.0391434919121787</v>
      </c>
      <c r="U80" s="25">
        <f t="shared" si="21"/>
        <v>0</v>
      </c>
      <c r="V80" s="30">
        <f t="shared" si="21"/>
        <v>30.159639283255611</v>
      </c>
      <c r="W80" s="30">
        <f t="shared" si="21"/>
        <v>-7.060761518120362E-2</v>
      </c>
      <c r="X80" s="30">
        <f t="shared" si="21"/>
        <v>0</v>
      </c>
      <c r="Y80" s="30">
        <f t="shared" si="14"/>
        <v>4</v>
      </c>
      <c r="Z80" s="30">
        <f t="shared" si="15"/>
        <v>3.9984424010577784</v>
      </c>
      <c r="AA80" s="30">
        <f t="shared" si="16"/>
        <v>-1.5575989422216274E-3</v>
      </c>
      <c r="AB80" s="31">
        <f t="shared" si="6"/>
        <v>1.2130572324049665E-2</v>
      </c>
      <c r="AC80" s="15">
        <f t="shared" si="7"/>
        <v>-15.575989422216274</v>
      </c>
      <c r="AD80" s="27">
        <f t="shared" si="17"/>
        <v>-77.879947111081364</v>
      </c>
      <c r="AE80" s="31">
        <f t="shared" si="8"/>
        <v>-3.8939973555540686E-4</v>
      </c>
      <c r="AF80" s="30">
        <f t="shared" si="9"/>
        <v>0.48812358033166348</v>
      </c>
      <c r="AG80" s="30">
        <f t="shared" si="10"/>
        <v>3.9685358767309751</v>
      </c>
      <c r="AH80" s="30">
        <f t="shared" si="11"/>
        <v>0</v>
      </c>
      <c r="AI80" s="30">
        <f t="shared" si="18"/>
        <v>0.12207843239220641</v>
      </c>
      <c r="AJ80" s="30">
        <f t="shared" si="18"/>
        <v>0.99252045638599384</v>
      </c>
      <c r="AK80" s="30">
        <f t="shared" si="18"/>
        <v>0</v>
      </c>
      <c r="AL80" s="15">
        <f t="shared" si="19"/>
        <v>1.9014923716217516</v>
      </c>
      <c r="AM80" s="15">
        <f t="shared" si="19"/>
        <v>15.459488130001509</v>
      </c>
      <c r="AN80" s="15">
        <f t="shared" si="19"/>
        <v>0</v>
      </c>
      <c r="AO80" s="15">
        <f t="shared" si="20"/>
        <v>-1.9014923716217516</v>
      </c>
      <c r="AP80" s="15">
        <f t="shared" si="20"/>
        <v>-15.459488130001509</v>
      </c>
      <c r="AQ80" s="15">
        <f t="shared" si="20"/>
        <v>0</v>
      </c>
    </row>
    <row r="81" spans="1:43" ht="18.75" customHeight="1" x14ac:dyDescent="0.15">
      <c r="A81" s="30">
        <v>34</v>
      </c>
      <c r="B81" s="17">
        <v>84</v>
      </c>
      <c r="C81" s="17">
        <v>4</v>
      </c>
      <c r="D81" s="17">
        <v>24</v>
      </c>
      <c r="E81" s="17">
        <v>0.2</v>
      </c>
      <c r="F81" s="17">
        <v>200000</v>
      </c>
      <c r="G81" s="21">
        <f t="shared" si="1"/>
        <v>45</v>
      </c>
      <c r="H81" s="21">
        <f t="shared" si="1"/>
        <v>-2</v>
      </c>
      <c r="I81" s="21">
        <f t="shared" si="1"/>
        <v>0</v>
      </c>
      <c r="J81" s="21">
        <f t="shared" si="2"/>
        <v>45</v>
      </c>
      <c r="K81" s="21">
        <f t="shared" si="2"/>
        <v>2</v>
      </c>
      <c r="L81" s="21">
        <f t="shared" si="2"/>
        <v>0</v>
      </c>
      <c r="M81" s="21">
        <f t="shared" si="3"/>
        <v>-0.59721463053643997</v>
      </c>
      <c r="N81" s="21">
        <f t="shared" si="3"/>
        <v>-4.3146945953778291</v>
      </c>
      <c r="O81" s="21">
        <f t="shared" si="3"/>
        <v>0</v>
      </c>
      <c r="P81" s="21">
        <f t="shared" si="4"/>
        <v>9.1293227419195933E-2</v>
      </c>
      <c r="Q81" s="21">
        <f t="shared" si="4"/>
        <v>-4.3755996215425546</v>
      </c>
      <c r="R81" s="21">
        <f t="shared" si="4"/>
        <v>0</v>
      </c>
      <c r="S81" s="25">
        <f t="shared" si="21"/>
        <v>44.402785369463558</v>
      </c>
      <c r="T81" s="25">
        <f t="shared" si="21"/>
        <v>-6.3146945953778291</v>
      </c>
      <c r="U81" s="25">
        <f t="shared" si="21"/>
        <v>0</v>
      </c>
      <c r="V81" s="30">
        <f t="shared" si="21"/>
        <v>45.091293227419193</v>
      </c>
      <c r="W81" s="30">
        <f t="shared" si="21"/>
        <v>-2.3755996215425546</v>
      </c>
      <c r="X81" s="30">
        <f t="shared" si="21"/>
        <v>0</v>
      </c>
      <c r="Y81" s="30">
        <f t="shared" si="14"/>
        <v>4</v>
      </c>
      <c r="Z81" s="30">
        <f t="shared" si="15"/>
        <v>3.9988138595539775</v>
      </c>
      <c r="AA81" s="30">
        <f t="shared" si="16"/>
        <v>-1.1861404460224989E-3</v>
      </c>
      <c r="AB81" s="31">
        <f t="shared" si="6"/>
        <v>7.0346457884522626E-3</v>
      </c>
      <c r="AC81" s="15">
        <f t="shared" si="7"/>
        <v>-11.861404460224989</v>
      </c>
      <c r="AD81" s="27">
        <f t="shared" si="17"/>
        <v>-59.307022301124945</v>
      </c>
      <c r="AE81" s="31">
        <f t="shared" si="8"/>
        <v>-2.9653511150562473E-4</v>
      </c>
      <c r="AF81" s="30">
        <f t="shared" si="9"/>
        <v>0.68850785795563496</v>
      </c>
      <c r="AG81" s="30">
        <f t="shared" si="10"/>
        <v>3.9390949738352745</v>
      </c>
      <c r="AH81" s="30">
        <f t="shared" si="11"/>
        <v>0</v>
      </c>
      <c r="AI81" s="30">
        <f t="shared" si="18"/>
        <v>0.172178021317659</v>
      </c>
      <c r="AJ81" s="30">
        <f t="shared" si="18"/>
        <v>0.98506585007050962</v>
      </c>
      <c r="AK81" s="30">
        <f t="shared" si="18"/>
        <v>0</v>
      </c>
      <c r="AL81" s="15">
        <f t="shared" si="19"/>
        <v>2.0422731500099935</v>
      </c>
      <c r="AM81" s="15">
        <f t="shared" si="19"/>
        <v>11.684264467641663</v>
      </c>
      <c r="AN81" s="15">
        <f t="shared" si="19"/>
        <v>0</v>
      </c>
      <c r="AO81" s="15">
        <f t="shared" si="20"/>
        <v>-2.0422731500099935</v>
      </c>
      <c r="AP81" s="15">
        <f t="shared" si="20"/>
        <v>-11.684264467641663</v>
      </c>
      <c r="AQ81" s="15">
        <f t="shared" si="20"/>
        <v>0</v>
      </c>
    </row>
    <row r="82" spans="1:43" ht="18.75" customHeight="1" x14ac:dyDescent="0.15">
      <c r="A82" s="30">
        <v>35</v>
      </c>
      <c r="B82" s="17">
        <v>85</v>
      </c>
      <c r="C82" s="17">
        <v>5</v>
      </c>
      <c r="D82" s="17">
        <v>25</v>
      </c>
      <c r="E82" s="17">
        <v>0.2</v>
      </c>
      <c r="F82" s="17">
        <v>200000</v>
      </c>
      <c r="G82" s="21">
        <f t="shared" si="1"/>
        <v>60</v>
      </c>
      <c r="H82" s="21">
        <f t="shared" si="1"/>
        <v>-2</v>
      </c>
      <c r="I82" s="21">
        <f t="shared" si="1"/>
        <v>0</v>
      </c>
      <c r="J82" s="21">
        <f t="shared" si="2"/>
        <v>60</v>
      </c>
      <c r="K82" s="21">
        <f t="shared" si="2"/>
        <v>2</v>
      </c>
      <c r="L82" s="21">
        <f t="shared" si="2"/>
        <v>0</v>
      </c>
      <c r="M82" s="21">
        <f t="shared" si="3"/>
        <v>-0.99006819597253914</v>
      </c>
      <c r="N82" s="21">
        <f t="shared" si="3"/>
        <v>-7.2844080328963541</v>
      </c>
      <c r="O82" s="21">
        <f t="shared" si="3"/>
        <v>0</v>
      </c>
      <c r="P82" s="21">
        <f t="shared" si="4"/>
        <v>-0.12983059816672696</v>
      </c>
      <c r="Q82" s="21">
        <f t="shared" si="4"/>
        <v>-7.3788930794215615</v>
      </c>
      <c r="R82" s="21">
        <f t="shared" si="4"/>
        <v>0</v>
      </c>
      <c r="S82" s="25">
        <f t="shared" si="21"/>
        <v>59.00993180402746</v>
      </c>
      <c r="T82" s="25">
        <f t="shared" si="21"/>
        <v>-9.284408032896355</v>
      </c>
      <c r="U82" s="25">
        <f t="shared" si="21"/>
        <v>0</v>
      </c>
      <c r="V82" s="30">
        <f t="shared" si="21"/>
        <v>59.870169401833273</v>
      </c>
      <c r="W82" s="30">
        <f t="shared" si="21"/>
        <v>-5.3788930794215615</v>
      </c>
      <c r="X82" s="30">
        <f t="shared" si="21"/>
        <v>0</v>
      </c>
      <c r="Y82" s="30">
        <f t="shared" si="14"/>
        <v>4</v>
      </c>
      <c r="Z82" s="30">
        <f t="shared" si="15"/>
        <v>3.9991318778572351</v>
      </c>
      <c r="AA82" s="30">
        <f t="shared" si="16"/>
        <v>-8.681221427648822E-4</v>
      </c>
      <c r="AB82" s="31">
        <f t="shared" si="6"/>
        <v>3.7681802737934522E-3</v>
      </c>
      <c r="AC82" s="15">
        <f t="shared" si="7"/>
        <v>-8.681221427648822</v>
      </c>
      <c r="AD82" s="27">
        <f t="shared" si="17"/>
        <v>-43.40610713824411</v>
      </c>
      <c r="AE82" s="31">
        <f t="shared" si="8"/>
        <v>-2.1703053569122055E-4</v>
      </c>
      <c r="AF82" s="30">
        <f t="shared" si="9"/>
        <v>0.86023759780581344</v>
      </c>
      <c r="AG82" s="30">
        <f t="shared" si="10"/>
        <v>3.9055149534747935</v>
      </c>
      <c r="AH82" s="30">
        <f t="shared" si="11"/>
        <v>0</v>
      </c>
      <c r="AI82" s="30">
        <f t="shared" si="18"/>
        <v>0.21510608404010303</v>
      </c>
      <c r="AJ82" s="30">
        <f t="shared" si="18"/>
        <v>0.97659068836894614</v>
      </c>
      <c r="AK82" s="30">
        <f t="shared" si="18"/>
        <v>0</v>
      </c>
      <c r="AL82" s="15">
        <f t="shared" si="19"/>
        <v>1.8673835459865709</v>
      </c>
      <c r="AM82" s="15">
        <f t="shared" si="19"/>
        <v>8.4780000099108079</v>
      </c>
      <c r="AN82" s="15">
        <f t="shared" si="19"/>
        <v>0</v>
      </c>
      <c r="AO82" s="15">
        <f t="shared" si="20"/>
        <v>-1.8673835459865709</v>
      </c>
      <c r="AP82" s="15">
        <f t="shared" si="20"/>
        <v>-8.4780000099108079</v>
      </c>
      <c r="AQ82" s="15">
        <f t="shared" si="20"/>
        <v>0</v>
      </c>
    </row>
    <row r="83" spans="1:43" ht="18.75" customHeight="1" x14ac:dyDescent="0.15">
      <c r="A83" s="30">
        <v>36</v>
      </c>
      <c r="B83" s="17">
        <v>86</v>
      </c>
      <c r="C83" s="17">
        <v>6</v>
      </c>
      <c r="D83" s="17">
        <v>26</v>
      </c>
      <c r="E83" s="17">
        <v>0.2</v>
      </c>
      <c r="F83" s="17">
        <v>200000</v>
      </c>
      <c r="G83" s="21">
        <f t="shared" si="1"/>
        <v>75</v>
      </c>
      <c r="H83" s="21">
        <f t="shared" si="1"/>
        <v>-2</v>
      </c>
      <c r="I83" s="21">
        <f t="shared" si="1"/>
        <v>0</v>
      </c>
      <c r="J83" s="21">
        <f t="shared" si="2"/>
        <v>75</v>
      </c>
      <c r="K83" s="21">
        <f t="shared" si="2"/>
        <v>2</v>
      </c>
      <c r="L83" s="21">
        <f t="shared" si="2"/>
        <v>0</v>
      </c>
      <c r="M83" s="21">
        <f t="shared" si="3"/>
        <v>-1.487245627712759</v>
      </c>
      <c r="N83" s="21">
        <f t="shared" si="3"/>
        <v>-10.845398792563351</v>
      </c>
      <c r="O83" s="21">
        <f t="shared" si="3"/>
        <v>0</v>
      </c>
      <c r="P83" s="21">
        <f t="shared" si="4"/>
        <v>-0.48364209906635341</v>
      </c>
      <c r="Q83" s="21">
        <f t="shared" si="4"/>
        <v>-10.973957400044283</v>
      </c>
      <c r="R83" s="21">
        <f t="shared" si="4"/>
        <v>0</v>
      </c>
      <c r="S83" s="25">
        <f t="shared" si="21"/>
        <v>73.512754372287247</v>
      </c>
      <c r="T83" s="25">
        <f t="shared" si="21"/>
        <v>-12.845398792563351</v>
      </c>
      <c r="U83" s="25">
        <f t="shared" si="21"/>
        <v>0</v>
      </c>
      <c r="V83" s="30">
        <f t="shared" si="21"/>
        <v>74.516357900933642</v>
      </c>
      <c r="W83" s="30">
        <f t="shared" si="21"/>
        <v>-8.9739574000442826</v>
      </c>
      <c r="X83" s="30">
        <f t="shared" si="21"/>
        <v>0</v>
      </c>
      <c r="Y83" s="30">
        <f t="shared" si="14"/>
        <v>4</v>
      </c>
      <c r="Z83" s="30">
        <f t="shared" si="15"/>
        <v>3.9994097687560699</v>
      </c>
      <c r="AA83" s="30">
        <f t="shared" si="16"/>
        <v>-5.9023124393009496E-4</v>
      </c>
      <c r="AB83" s="31">
        <f t="shared" si="6"/>
        <v>1.7418646065563363E-3</v>
      </c>
      <c r="AC83" s="15">
        <f t="shared" si="7"/>
        <v>-5.9023124393009496</v>
      </c>
      <c r="AD83" s="27">
        <f t="shared" si="17"/>
        <v>-29.511562196504748</v>
      </c>
      <c r="AE83" s="31">
        <f t="shared" si="8"/>
        <v>-1.4755781098252374E-4</v>
      </c>
      <c r="AF83" s="30">
        <f t="shared" si="9"/>
        <v>1.0036035286463942</v>
      </c>
      <c r="AG83" s="30">
        <f t="shared" si="10"/>
        <v>3.8714413925190687</v>
      </c>
      <c r="AH83" s="30">
        <f t="shared" si="11"/>
        <v>0</v>
      </c>
      <c r="AI83" s="30">
        <f t="shared" si="18"/>
        <v>0.2509379100102922</v>
      </c>
      <c r="AJ83" s="30">
        <f t="shared" si="18"/>
        <v>0.96800318456070511</v>
      </c>
      <c r="AK83" s="30">
        <f t="shared" si="18"/>
        <v>0</v>
      </c>
      <c r="AL83" s="15">
        <f t="shared" si="19"/>
        <v>1.4811139477459299</v>
      </c>
      <c r="AM83" s="15">
        <f t="shared" si="19"/>
        <v>5.7134572375155823</v>
      </c>
      <c r="AN83" s="15">
        <f t="shared" si="19"/>
        <v>0</v>
      </c>
      <c r="AO83" s="15">
        <f t="shared" si="20"/>
        <v>-1.4811139477459299</v>
      </c>
      <c r="AP83" s="15">
        <f t="shared" si="20"/>
        <v>-5.7134572375155823</v>
      </c>
      <c r="AQ83" s="15">
        <f t="shared" si="20"/>
        <v>0</v>
      </c>
    </row>
    <row r="84" spans="1:43" ht="18.75" customHeight="1" x14ac:dyDescent="0.15">
      <c r="A84" s="30">
        <v>37</v>
      </c>
      <c r="B84" s="17">
        <v>87</v>
      </c>
      <c r="C84" s="17">
        <v>7</v>
      </c>
      <c r="D84" s="17">
        <v>27</v>
      </c>
      <c r="E84" s="17">
        <v>0.2</v>
      </c>
      <c r="F84" s="17">
        <v>200000</v>
      </c>
      <c r="G84" s="21">
        <f t="shared" si="1"/>
        <v>90</v>
      </c>
      <c r="H84" s="21">
        <f t="shared" si="1"/>
        <v>-2</v>
      </c>
      <c r="I84" s="21">
        <f t="shared" si="1"/>
        <v>0</v>
      </c>
      <c r="J84" s="21">
        <f t="shared" si="2"/>
        <v>90</v>
      </c>
      <c r="K84" s="21">
        <f t="shared" si="2"/>
        <v>2</v>
      </c>
      <c r="L84" s="21">
        <f t="shared" si="2"/>
        <v>0</v>
      </c>
      <c r="M84" s="21">
        <f t="shared" si="3"/>
        <v>-2.1111712847410029</v>
      </c>
      <c r="N84" s="21">
        <f t="shared" si="3"/>
        <v>-14.887768569058943</v>
      </c>
      <c r="O84" s="21">
        <f t="shared" si="3"/>
        <v>0</v>
      </c>
      <c r="P84" s="21">
        <f t="shared" si="4"/>
        <v>-0.99156831161084624</v>
      </c>
      <c r="Q84" s="21">
        <f t="shared" si="4"/>
        <v>-15.048053542567311</v>
      </c>
      <c r="R84" s="21">
        <f t="shared" si="4"/>
        <v>0</v>
      </c>
      <c r="S84" s="25">
        <f t="shared" si="21"/>
        <v>87.888828715258995</v>
      </c>
      <c r="T84" s="25">
        <f t="shared" si="21"/>
        <v>-16.887768569058942</v>
      </c>
      <c r="U84" s="25">
        <f t="shared" si="21"/>
        <v>0</v>
      </c>
      <c r="V84" s="30">
        <f t="shared" si="21"/>
        <v>89.008431688389152</v>
      </c>
      <c r="W84" s="30">
        <f t="shared" si="21"/>
        <v>-13.048053542567311</v>
      </c>
      <c r="X84" s="30">
        <f t="shared" si="21"/>
        <v>0</v>
      </c>
      <c r="Y84" s="30">
        <f t="shared" si="14"/>
        <v>4</v>
      </c>
      <c r="Z84" s="30">
        <f t="shared" si="15"/>
        <v>3.9996152692612204</v>
      </c>
      <c r="AA84" s="30">
        <f t="shared" si="16"/>
        <v>-3.8473073877964836E-4</v>
      </c>
      <c r="AB84" s="31">
        <f t="shared" si="6"/>
        <v>7.4008870680967E-4</v>
      </c>
      <c r="AC84" s="15">
        <f t="shared" si="7"/>
        <v>-3.8473073877964836</v>
      </c>
      <c r="AD84" s="27">
        <f t="shared" si="17"/>
        <v>-19.236536938982418</v>
      </c>
      <c r="AE84" s="31">
        <f t="shared" si="8"/>
        <v>-9.6182684694912091E-5</v>
      </c>
      <c r="AF84" s="30">
        <f t="shared" si="9"/>
        <v>1.1196029731301564</v>
      </c>
      <c r="AG84" s="30">
        <f t="shared" si="10"/>
        <v>3.8397150264916302</v>
      </c>
      <c r="AH84" s="30">
        <f t="shared" si="11"/>
        <v>0</v>
      </c>
      <c r="AI84" s="30">
        <f t="shared" si="18"/>
        <v>0.27992766747711745</v>
      </c>
      <c r="AJ84" s="30">
        <f t="shared" si="18"/>
        <v>0.96002109402909497</v>
      </c>
      <c r="AK84" s="30">
        <f t="shared" si="18"/>
        <v>0</v>
      </c>
      <c r="AL84" s="15">
        <f t="shared" si="19"/>
        <v>1.0769677831333515</v>
      </c>
      <c r="AM84" s="15">
        <f t="shared" si="19"/>
        <v>3.6934962474985999</v>
      </c>
      <c r="AN84" s="15">
        <f t="shared" si="19"/>
        <v>0</v>
      </c>
      <c r="AO84" s="15">
        <f t="shared" si="20"/>
        <v>-1.0769677831333515</v>
      </c>
      <c r="AP84" s="15">
        <f t="shared" si="20"/>
        <v>-3.6934962474985999</v>
      </c>
      <c r="AQ84" s="15">
        <f t="shared" si="20"/>
        <v>0</v>
      </c>
    </row>
    <row r="85" spans="1:43" ht="18.75" customHeight="1" x14ac:dyDescent="0.15">
      <c r="A85" s="30">
        <v>38</v>
      </c>
      <c r="B85" s="17">
        <v>88</v>
      </c>
      <c r="C85" s="17">
        <v>8</v>
      </c>
      <c r="D85" s="17">
        <v>28</v>
      </c>
      <c r="E85" s="17">
        <v>0.2</v>
      </c>
      <c r="F85" s="17">
        <v>200000</v>
      </c>
      <c r="G85" s="21">
        <f t="shared" si="1"/>
        <v>105</v>
      </c>
      <c r="H85" s="21">
        <f t="shared" si="1"/>
        <v>-2</v>
      </c>
      <c r="I85" s="21">
        <f t="shared" si="1"/>
        <v>0</v>
      </c>
      <c r="J85" s="21">
        <f t="shared" si="2"/>
        <v>105</v>
      </c>
      <c r="K85" s="21">
        <f t="shared" si="2"/>
        <v>2</v>
      </c>
      <c r="L85" s="21">
        <f t="shared" si="2"/>
        <v>0</v>
      </c>
      <c r="M85" s="21">
        <f t="shared" si="3"/>
        <v>-2.8226198962769549</v>
      </c>
      <c r="N85" s="21">
        <f t="shared" si="3"/>
        <v>-19.321648807559946</v>
      </c>
      <c r="O85" s="21">
        <f t="shared" si="3"/>
        <v>0</v>
      </c>
      <c r="P85" s="21">
        <f t="shared" si="4"/>
        <v>-1.6138219120942265</v>
      </c>
      <c r="Q85" s="21">
        <f t="shared" si="4"/>
        <v>-19.508886686261047</v>
      </c>
      <c r="R85" s="21">
        <f t="shared" si="4"/>
        <v>0</v>
      </c>
      <c r="S85" s="25">
        <f t="shared" si="21"/>
        <v>102.17738010372304</v>
      </c>
      <c r="T85" s="25">
        <f t="shared" si="21"/>
        <v>-21.321648807559946</v>
      </c>
      <c r="U85" s="25">
        <f t="shared" si="21"/>
        <v>0</v>
      </c>
      <c r="V85" s="30">
        <f t="shared" si="21"/>
        <v>103.38617808790578</v>
      </c>
      <c r="W85" s="30">
        <f t="shared" si="21"/>
        <v>-17.508886686261047</v>
      </c>
      <c r="X85" s="30">
        <f t="shared" si="21"/>
        <v>0</v>
      </c>
      <c r="Y85" s="30">
        <f t="shared" si="14"/>
        <v>4</v>
      </c>
      <c r="Z85" s="30">
        <f t="shared" si="15"/>
        <v>3.9997934396885961</v>
      </c>
      <c r="AA85" s="30">
        <f t="shared" si="16"/>
        <v>-2.0656031140386943E-4</v>
      </c>
      <c r="AB85" s="31">
        <f t="shared" si="6"/>
        <v>2.1333581123631759E-4</v>
      </c>
      <c r="AC85" s="15">
        <f t="shared" si="7"/>
        <v>-2.0656031140386943</v>
      </c>
      <c r="AD85" s="27">
        <f t="shared" si="17"/>
        <v>-10.328015570193472</v>
      </c>
      <c r="AE85" s="31">
        <f t="shared" si="8"/>
        <v>-5.1640077850967359E-5</v>
      </c>
      <c r="AF85" s="30">
        <f t="shared" si="9"/>
        <v>1.2087979841827377</v>
      </c>
      <c r="AG85" s="30">
        <f t="shared" si="10"/>
        <v>3.8127621212988991</v>
      </c>
      <c r="AH85" s="30">
        <f t="shared" si="11"/>
        <v>0</v>
      </c>
      <c r="AI85" s="30">
        <f t="shared" si="18"/>
        <v>0.30221510245710304</v>
      </c>
      <c r="AJ85" s="30">
        <f t="shared" si="18"/>
        <v>0.95323975569991981</v>
      </c>
      <c r="AK85" s="30">
        <f t="shared" si="18"/>
        <v>0</v>
      </c>
      <c r="AL85" s="15">
        <f t="shared" si="19"/>
        <v>0.62425645674491514</v>
      </c>
      <c r="AM85" s="15">
        <f t="shared" si="19"/>
        <v>1.9690150077992385</v>
      </c>
      <c r="AN85" s="15">
        <f t="shared" si="19"/>
        <v>0</v>
      </c>
      <c r="AO85" s="15">
        <f t="shared" si="20"/>
        <v>-0.62425645674491514</v>
      </c>
      <c r="AP85" s="15">
        <f t="shared" si="20"/>
        <v>-1.9690150077992385</v>
      </c>
      <c r="AQ85" s="15">
        <f t="shared" si="20"/>
        <v>0</v>
      </c>
    </row>
    <row r="86" spans="1:43" ht="18.75" customHeight="1" x14ac:dyDescent="0.15">
      <c r="A86" s="30">
        <v>39</v>
      </c>
      <c r="B86" s="17">
        <v>89</v>
      </c>
      <c r="C86" s="17">
        <v>9</v>
      </c>
      <c r="D86" s="17">
        <v>29</v>
      </c>
      <c r="E86" s="17">
        <v>0.2</v>
      </c>
      <c r="F86" s="17">
        <v>200000</v>
      </c>
      <c r="G86" s="21">
        <f t="shared" si="1"/>
        <v>120</v>
      </c>
      <c r="H86" s="21">
        <f t="shared" si="1"/>
        <v>-2</v>
      </c>
      <c r="I86" s="21">
        <f t="shared" si="1"/>
        <v>0</v>
      </c>
      <c r="J86" s="21">
        <f t="shared" si="2"/>
        <v>120</v>
      </c>
      <c r="K86" s="21">
        <f t="shared" si="2"/>
        <v>2</v>
      </c>
      <c r="L86" s="21">
        <f t="shared" si="2"/>
        <v>0</v>
      </c>
      <c r="M86" s="21">
        <f t="shared" si="3"/>
        <v>-3.6241863421811895</v>
      </c>
      <c r="N86" s="21">
        <f t="shared" si="3"/>
        <v>-24.036136379137385</v>
      </c>
      <c r="O86" s="21">
        <f t="shared" si="3"/>
        <v>0</v>
      </c>
      <c r="P86" s="21">
        <f t="shared" si="4"/>
        <v>-2.3521700910662173</v>
      </c>
      <c r="Q86" s="21">
        <f t="shared" si="4"/>
        <v>-24.243882159836698</v>
      </c>
      <c r="R86" s="21">
        <f t="shared" si="4"/>
        <v>0</v>
      </c>
      <c r="S86" s="25">
        <f t="shared" si="21"/>
        <v>116.37581365781881</v>
      </c>
      <c r="T86" s="25">
        <f t="shared" si="21"/>
        <v>-26.036136379137385</v>
      </c>
      <c r="U86" s="25">
        <f t="shared" si="21"/>
        <v>0</v>
      </c>
      <c r="V86" s="30">
        <f t="shared" si="21"/>
        <v>117.64782990893379</v>
      </c>
      <c r="W86" s="30">
        <f t="shared" si="21"/>
        <v>-22.243882159836698</v>
      </c>
      <c r="X86" s="30">
        <f t="shared" si="21"/>
        <v>0</v>
      </c>
      <c r="Y86" s="30">
        <f t="shared" si="14"/>
        <v>4</v>
      </c>
      <c r="Z86" s="30">
        <f t="shared" si="15"/>
        <v>3.999902174666834</v>
      </c>
      <c r="AA86" s="30">
        <f t="shared" si="16"/>
        <v>-9.7825333166046136E-5</v>
      </c>
      <c r="AB86" s="31">
        <f t="shared" si="6"/>
        <v>4.7848979045239635E-5</v>
      </c>
      <c r="AC86" s="15">
        <f t="shared" si="7"/>
        <v>-0.97825333166046136</v>
      </c>
      <c r="AD86" s="27">
        <f t="shared" si="17"/>
        <v>-4.8912666583023068</v>
      </c>
      <c r="AE86" s="31">
        <f t="shared" si="8"/>
        <v>-2.4456333291511534E-5</v>
      </c>
      <c r="AF86" s="30">
        <f t="shared" si="9"/>
        <v>1.2720162511149766</v>
      </c>
      <c r="AG86" s="30">
        <f t="shared" si="10"/>
        <v>3.7922542193006876</v>
      </c>
      <c r="AH86" s="30">
        <f t="shared" si="11"/>
        <v>0</v>
      </c>
      <c r="AI86" s="30">
        <f t="shared" si="18"/>
        <v>0.31801184018229828</v>
      </c>
      <c r="AJ86" s="30">
        <f t="shared" si="18"/>
        <v>0.94808674155051254</v>
      </c>
      <c r="AK86" s="30">
        <f t="shared" si="18"/>
        <v>0</v>
      </c>
      <c r="AL86" s="15">
        <f t="shared" si="19"/>
        <v>0.31109614216580744</v>
      </c>
      <c r="AM86" s="15">
        <f t="shared" si="19"/>
        <v>0.92746901362489964</v>
      </c>
      <c r="AN86" s="15">
        <f t="shared" si="19"/>
        <v>0</v>
      </c>
      <c r="AO86" s="15">
        <f t="shared" si="20"/>
        <v>-0.31109614216580744</v>
      </c>
      <c r="AP86" s="15">
        <f t="shared" si="20"/>
        <v>-0.92746901362489964</v>
      </c>
      <c r="AQ86" s="15">
        <f t="shared" si="20"/>
        <v>0</v>
      </c>
    </row>
    <row r="87" spans="1:43" ht="18.75" customHeight="1" x14ac:dyDescent="0.15">
      <c r="A87" s="30">
        <v>40</v>
      </c>
      <c r="B87" s="17">
        <v>90</v>
      </c>
      <c r="C87" s="17">
        <v>10</v>
      </c>
      <c r="D87" s="17">
        <v>30</v>
      </c>
      <c r="E87" s="17">
        <v>0.2</v>
      </c>
      <c r="F87" s="17">
        <v>200000</v>
      </c>
      <c r="G87" s="21">
        <f t="shared" ref="G87:G88" si="22">LOOKUP($C87,$B$6:$B$41,C$6:C$41)</f>
        <v>135</v>
      </c>
      <c r="H87" s="21">
        <f t="shared" ref="H87:H88" si="23">LOOKUP($C87,$B$6:$B$41,D$6:D$41)</f>
        <v>-2</v>
      </c>
      <c r="I87" s="21">
        <f t="shared" ref="I87:I88" si="24">LOOKUP($C87,$B$6:$B$41,E$6:E$41)</f>
        <v>0</v>
      </c>
      <c r="J87" s="21">
        <f t="shared" ref="J87:J88" si="25">LOOKUP($D87,$B$6:$B$41,C$6:C$41)</f>
        <v>135</v>
      </c>
      <c r="K87" s="21">
        <f t="shared" ref="K87:K88" si="26">LOOKUP($D87,$B$6:$B$41,D$6:D$41)</f>
        <v>2</v>
      </c>
      <c r="L87" s="21">
        <f t="shared" ref="L87:L88" si="27">LOOKUP($D87,$B$6:$B$41,E$6:E$41)</f>
        <v>0</v>
      </c>
      <c r="M87" s="21">
        <f t="shared" ref="M87:M88" si="28">LOOKUP($C87,$B$6:$B$41,F$6:F$41)</f>
        <v>-4.4655108464286846</v>
      </c>
      <c r="N87" s="21">
        <f t="shared" ref="N87:N88" si="29">LOOKUP($C87,$B$6:$B$41,G$6:G$41)</f>
        <v>-28.950704379332514</v>
      </c>
      <c r="O87" s="21">
        <f t="shared" ref="O87:O88" si="30">LOOKUP($C87,$B$6:$B$41,H$6:H$41)</f>
        <v>0</v>
      </c>
      <c r="P87" s="21">
        <f t="shared" ref="P87:P88" si="31">LOOKUP($D87,$B$6:$B$41,F$6:F$41)</f>
        <v>-3.1558209515092059</v>
      </c>
      <c r="Q87" s="21">
        <f t="shared" ref="Q87:Q88" si="32">LOOKUP($D87,$B$6:$B$41,G$6:G$41)</f>
        <v>-29.171214749805181</v>
      </c>
      <c r="R87" s="21">
        <f t="shared" ref="R87:R88" si="33">LOOKUP($D87,$B$6:$B$41,H$6:H$41)</f>
        <v>0</v>
      </c>
      <c r="S87" s="25">
        <f t="shared" ref="S87:S88" si="34">G87+M87</f>
        <v>130.53448915357131</v>
      </c>
      <c r="T87" s="25">
        <f t="shared" ref="T87:T88" si="35">H87+N87</f>
        <v>-30.950704379332514</v>
      </c>
      <c r="U87" s="25">
        <f t="shared" ref="U87:U88" si="36">I87+O87</f>
        <v>0</v>
      </c>
      <c r="V87" s="32">
        <f t="shared" ref="V87:V88" si="37">J87+P87</f>
        <v>131.84417904849079</v>
      </c>
      <c r="W87" s="32">
        <f t="shared" ref="W87:W88" si="38">K87+Q87</f>
        <v>-27.171214749805181</v>
      </c>
      <c r="X87" s="32">
        <f t="shared" ref="X87:X88" si="39">L87+R87</f>
        <v>0</v>
      </c>
      <c r="Y87" s="32">
        <f t="shared" ref="Y87:Y88" si="40">SQRT((J87-G87)^2+(K87-H87)^2+(L87-I87)^2)</f>
        <v>4</v>
      </c>
      <c r="Z87" s="32">
        <f t="shared" ref="Z87:Z88" si="41">SQRT((V87-S87)^2+(W87-T87)^2+(X87-U87)^2)</f>
        <v>3.9999786850130636</v>
      </c>
      <c r="AA87" s="32">
        <f t="shared" ref="AA87:AA88" si="42">Z87-Y87</f>
        <v>-2.1314986936360469E-5</v>
      </c>
      <c r="AB87" s="32">
        <f t="shared" ref="AB87:AB88" si="43">0.5*F87*E87/Y87*AA87^2</f>
        <v>2.2716433404860873E-6</v>
      </c>
      <c r="AC87" s="15">
        <f t="shared" ref="AC87:AC88" si="44">F87*E87/Y87*AA87</f>
        <v>-0.21314986936360469</v>
      </c>
      <c r="AD87" s="27">
        <f t="shared" ref="AD87:AD88" si="45">AC87/E87</f>
        <v>-1.0657493468180235</v>
      </c>
      <c r="AE87" s="32">
        <f t="shared" ref="AE87:AE88" si="46">AA87/Y87</f>
        <v>-5.3287467340901173E-6</v>
      </c>
      <c r="AF87" s="32">
        <f t="shared" ref="AF87:AF88" si="47">V87-S87</f>
        <v>1.3096898949194724</v>
      </c>
      <c r="AG87" s="32">
        <f t="shared" ref="AG87:AG88" si="48">W87-T87</f>
        <v>3.7794896295273332</v>
      </c>
      <c r="AH87" s="32">
        <f t="shared" ref="AH87:AH88" si="49">X87-U87</f>
        <v>0</v>
      </c>
      <c r="AI87" s="32">
        <f t="shared" ref="AI87:AI88" si="50">AF87/$Z87</f>
        <v>0.32742421849060305</v>
      </c>
      <c r="AJ87" s="32">
        <f t="shared" ref="AJ87:AJ88" si="51">AG87/$Z87</f>
        <v>0.94487744239441862</v>
      </c>
      <c r="AK87" s="32">
        <f t="shared" ref="AK87:AK88" si="52">AH87/$Z87</f>
        <v>0</v>
      </c>
      <c r="AL87" s="15">
        <f t="shared" ref="AL87:AL88" si="53">-$AC87*AI87</f>
        <v>6.9790429397752402E-2</v>
      </c>
      <c r="AM87" s="15">
        <f t="shared" ref="AM87:AM88" si="54">-$AC87*AJ87</f>
        <v>0.20140050341098725</v>
      </c>
      <c r="AN87" s="15">
        <f t="shared" ref="AN87:AN88" si="55">-$AC87*AK87</f>
        <v>0</v>
      </c>
      <c r="AO87" s="15">
        <f t="shared" ref="AO87:AO88" si="56">-AL87</f>
        <v>-6.9790429397752402E-2</v>
      </c>
      <c r="AP87" s="15">
        <f t="shared" ref="AP87:AP88" si="57">-AM87</f>
        <v>-0.20140050341098725</v>
      </c>
      <c r="AQ87" s="15">
        <f t="shared" ref="AQ87:AQ88" si="58">-AN87</f>
        <v>0</v>
      </c>
    </row>
    <row r="88" spans="1:43" ht="18.75" customHeight="1" x14ac:dyDescent="0.15">
      <c r="A88" s="30">
        <v>41</v>
      </c>
      <c r="B88" s="17">
        <v>91</v>
      </c>
      <c r="C88" s="17">
        <v>11</v>
      </c>
      <c r="D88" s="17">
        <v>31</v>
      </c>
      <c r="E88" s="17">
        <v>0.2</v>
      </c>
      <c r="F88" s="17">
        <v>200000</v>
      </c>
      <c r="G88" s="21">
        <f t="shared" si="22"/>
        <v>150</v>
      </c>
      <c r="H88" s="21">
        <f t="shared" si="23"/>
        <v>-2</v>
      </c>
      <c r="I88" s="21">
        <f t="shared" si="24"/>
        <v>0</v>
      </c>
      <c r="J88" s="21">
        <f t="shared" si="25"/>
        <v>150</v>
      </c>
      <c r="K88" s="21">
        <f t="shared" si="26"/>
        <v>2</v>
      </c>
      <c r="L88" s="21">
        <f t="shared" si="27"/>
        <v>0</v>
      </c>
      <c r="M88" s="21">
        <f t="shared" si="28"/>
        <v>-5.3382047031699065</v>
      </c>
      <c r="N88" s="21">
        <f t="shared" si="29"/>
        <v>-33.954731057481816</v>
      </c>
      <c r="O88" s="21">
        <f t="shared" si="30"/>
        <v>0</v>
      </c>
      <c r="P88" s="21">
        <f t="shared" si="31"/>
        <v>-4.0161464353568217</v>
      </c>
      <c r="Q88" s="21">
        <f t="shared" si="32"/>
        <v>-34.18002686875657</v>
      </c>
      <c r="R88" s="21">
        <f t="shared" si="33"/>
        <v>0</v>
      </c>
      <c r="S88" s="25">
        <f t="shared" si="34"/>
        <v>144.66179529683009</v>
      </c>
      <c r="T88" s="25">
        <f t="shared" si="35"/>
        <v>-35.954731057481816</v>
      </c>
      <c r="U88" s="25">
        <f t="shared" si="36"/>
        <v>0</v>
      </c>
      <c r="V88" s="32">
        <f t="shared" si="37"/>
        <v>145.98385356464317</v>
      </c>
      <c r="W88" s="32">
        <f t="shared" si="38"/>
        <v>-32.18002686875657</v>
      </c>
      <c r="X88" s="32">
        <f t="shared" si="39"/>
        <v>0</v>
      </c>
      <c r="Y88" s="32">
        <f t="shared" si="40"/>
        <v>4</v>
      </c>
      <c r="Z88" s="32">
        <f t="shared" si="41"/>
        <v>3.9995286942179602</v>
      </c>
      <c r="AA88" s="32">
        <f t="shared" si="42"/>
        <v>-4.7130578203979923E-4</v>
      </c>
      <c r="AB88" s="32">
        <f t="shared" si="43"/>
        <v>1.1106457009207337E-3</v>
      </c>
      <c r="AC88" s="15">
        <f t="shared" si="44"/>
        <v>-4.7130578203979923</v>
      </c>
      <c r="AD88" s="27">
        <f t="shared" si="45"/>
        <v>-23.565289101989961</v>
      </c>
      <c r="AE88" s="32">
        <f t="shared" si="46"/>
        <v>-1.1782644550994981E-4</v>
      </c>
      <c r="AF88" s="32">
        <f t="shared" si="47"/>
        <v>1.3220582678130768</v>
      </c>
      <c r="AG88" s="32">
        <f t="shared" si="48"/>
        <v>3.774704188725245</v>
      </c>
      <c r="AH88" s="32">
        <f t="shared" si="49"/>
        <v>0</v>
      </c>
      <c r="AI88" s="32">
        <f t="shared" si="50"/>
        <v>0.33055351489898055</v>
      </c>
      <c r="AJ88" s="32">
        <f t="shared" si="51"/>
        <v>0.94378725027832922</v>
      </c>
      <c r="AK88" s="32">
        <f t="shared" si="52"/>
        <v>0</v>
      </c>
      <c r="AL88" s="15">
        <f t="shared" si="53"/>
        <v>1.5579178284546846</v>
      </c>
      <c r="AM88" s="15">
        <f t="shared" si="54"/>
        <v>4.4481238807161967</v>
      </c>
      <c r="AN88" s="15">
        <f t="shared" si="55"/>
        <v>0</v>
      </c>
      <c r="AO88" s="15">
        <f t="shared" si="56"/>
        <v>-1.5579178284546846</v>
      </c>
      <c r="AP88" s="15">
        <f t="shared" si="57"/>
        <v>-4.4481238807161967</v>
      </c>
      <c r="AQ88" s="15">
        <f t="shared" si="58"/>
        <v>0</v>
      </c>
    </row>
    <row r="89" spans="1:43" ht="18.75" customHeight="1" x14ac:dyDescent="0.15">
      <c r="A89" s="30">
        <v>42</v>
      </c>
      <c r="B89" s="17"/>
      <c r="C89" s="17"/>
      <c r="D89" s="17"/>
      <c r="E89" s="17"/>
      <c r="F89" s="17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5"/>
      <c r="T89" s="25"/>
      <c r="U89" s="25"/>
      <c r="V89" s="30"/>
      <c r="W89" s="30"/>
      <c r="X89" s="30"/>
      <c r="Y89" s="30"/>
      <c r="Z89" s="30"/>
      <c r="AA89" s="30"/>
      <c r="AB89" s="30"/>
      <c r="AC89" s="15"/>
      <c r="AD89" s="15"/>
      <c r="AE89" s="30"/>
      <c r="AF89" s="30"/>
      <c r="AG89" s="30"/>
      <c r="AH89" s="30"/>
      <c r="AI89" s="30"/>
      <c r="AJ89" s="30"/>
      <c r="AK89" s="30"/>
      <c r="AL89" s="27"/>
      <c r="AM89" s="27"/>
      <c r="AN89" s="27"/>
      <c r="AO89" s="27"/>
      <c r="AP89" s="27"/>
      <c r="AQ89" s="27"/>
    </row>
    <row r="90" spans="1:43" ht="18.75" customHeight="1" x14ac:dyDescent="0.15">
      <c r="A90" s="30">
        <v>43</v>
      </c>
      <c r="B90" s="17"/>
      <c r="C90" s="17"/>
      <c r="D90" s="17"/>
      <c r="E90" s="17"/>
      <c r="F90" s="17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5"/>
      <c r="T90" s="25"/>
      <c r="U90" s="25"/>
      <c r="V90" s="30"/>
      <c r="W90" s="30"/>
      <c r="X90" s="30"/>
      <c r="Y90" s="30"/>
      <c r="Z90" s="30"/>
      <c r="AA90" s="30"/>
      <c r="AB90" s="30"/>
      <c r="AC90" s="15"/>
      <c r="AD90" s="15"/>
      <c r="AE90" s="30"/>
      <c r="AF90" s="30"/>
      <c r="AG90" s="30"/>
      <c r="AH90" s="30"/>
      <c r="AI90" s="30"/>
      <c r="AJ90" s="30"/>
      <c r="AK90" s="30"/>
      <c r="AL90" s="27"/>
      <c r="AM90" s="27"/>
      <c r="AN90" s="27"/>
      <c r="AO90" s="27"/>
      <c r="AP90" s="27"/>
      <c r="AQ90" s="27"/>
    </row>
    <row r="91" spans="1:43" ht="18.75" customHeight="1" x14ac:dyDescent="0.15">
      <c r="A91" s="30">
        <v>44</v>
      </c>
      <c r="B91" s="17"/>
      <c r="C91" s="17"/>
      <c r="D91" s="17"/>
      <c r="E91" s="17"/>
      <c r="F91" s="17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5"/>
      <c r="T91" s="25"/>
      <c r="U91" s="25"/>
      <c r="V91" s="30"/>
      <c r="W91" s="30"/>
      <c r="X91" s="30"/>
      <c r="Y91" s="30"/>
      <c r="Z91" s="30"/>
      <c r="AA91" s="30"/>
      <c r="AB91" s="30"/>
      <c r="AC91" s="15"/>
      <c r="AD91" s="15"/>
      <c r="AE91" s="30"/>
      <c r="AF91" s="30"/>
      <c r="AG91" s="30"/>
      <c r="AH91" s="30"/>
      <c r="AI91" s="30"/>
      <c r="AJ91" s="30"/>
      <c r="AK91" s="30"/>
      <c r="AL91" s="27"/>
      <c r="AM91" s="27"/>
      <c r="AN91" s="27"/>
      <c r="AO91" s="27"/>
      <c r="AP91" s="27"/>
      <c r="AQ91" s="27"/>
    </row>
    <row r="92" spans="1:43" ht="18.75" customHeight="1" x14ac:dyDescent="0.15">
      <c r="A92" s="30">
        <v>45</v>
      </c>
      <c r="B92" s="17"/>
      <c r="C92" s="17"/>
      <c r="D92" s="17"/>
      <c r="E92" s="17"/>
      <c r="F92" s="17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5"/>
      <c r="T92" s="25"/>
      <c r="U92" s="25"/>
      <c r="V92" s="30"/>
      <c r="W92" s="30"/>
      <c r="X92" s="30"/>
      <c r="Y92" s="30"/>
      <c r="Z92" s="30"/>
      <c r="AA92" s="30"/>
      <c r="AB92" s="30"/>
      <c r="AC92" s="15"/>
      <c r="AD92" s="15"/>
      <c r="AE92" s="30"/>
      <c r="AF92" s="30"/>
      <c r="AG92" s="30"/>
      <c r="AH92" s="30"/>
      <c r="AI92" s="30"/>
      <c r="AJ92" s="30"/>
      <c r="AK92" s="30"/>
      <c r="AL92" s="27"/>
      <c r="AM92" s="27"/>
      <c r="AN92" s="27"/>
      <c r="AO92" s="27"/>
      <c r="AP92" s="27"/>
      <c r="AQ92" s="27"/>
    </row>
    <row r="93" spans="1:43" ht="18.75" customHeight="1" x14ac:dyDescent="0.15">
      <c r="A93" s="30">
        <v>46</v>
      </c>
      <c r="B93" s="17"/>
      <c r="C93" s="17"/>
      <c r="D93" s="17"/>
      <c r="E93" s="17"/>
      <c r="F93" s="17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5"/>
      <c r="T93" s="25"/>
      <c r="U93" s="25"/>
      <c r="V93" s="30"/>
      <c r="W93" s="30"/>
      <c r="X93" s="30"/>
      <c r="Y93" s="30"/>
      <c r="Z93" s="30"/>
      <c r="AA93" s="30"/>
      <c r="AB93" s="30"/>
      <c r="AC93" s="15"/>
      <c r="AD93" s="15"/>
      <c r="AE93" s="30"/>
      <c r="AF93" s="30"/>
      <c r="AG93" s="30"/>
      <c r="AH93" s="30"/>
      <c r="AI93" s="30"/>
      <c r="AJ93" s="30"/>
      <c r="AK93" s="30"/>
      <c r="AL93" s="27"/>
      <c r="AM93" s="27"/>
      <c r="AN93" s="27"/>
      <c r="AO93" s="27"/>
      <c r="AP93" s="27"/>
      <c r="AQ93" s="27"/>
    </row>
    <row r="94" spans="1:43" ht="18.75" customHeight="1" x14ac:dyDescent="0.15">
      <c r="A94" s="30">
        <v>47</v>
      </c>
      <c r="B94" s="17"/>
      <c r="C94" s="17"/>
      <c r="D94" s="17"/>
      <c r="E94" s="17"/>
      <c r="F94" s="17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5"/>
      <c r="T94" s="25"/>
      <c r="U94" s="25"/>
      <c r="V94" s="30"/>
      <c r="W94" s="30"/>
      <c r="X94" s="30"/>
      <c r="Y94" s="30"/>
      <c r="Z94" s="30"/>
      <c r="AA94" s="30"/>
      <c r="AB94" s="30"/>
      <c r="AC94" s="15"/>
      <c r="AD94" s="15"/>
      <c r="AE94" s="30"/>
      <c r="AF94" s="30"/>
      <c r="AG94" s="30"/>
      <c r="AH94" s="30"/>
      <c r="AI94" s="30"/>
      <c r="AJ94" s="30"/>
      <c r="AK94" s="30"/>
      <c r="AL94" s="27"/>
      <c r="AM94" s="27"/>
      <c r="AN94" s="27"/>
      <c r="AO94" s="27"/>
      <c r="AP94" s="27"/>
      <c r="AQ94" s="27"/>
    </row>
    <row r="95" spans="1:43" ht="18.75" customHeight="1" x14ac:dyDescent="0.15">
      <c r="A95" s="30">
        <v>48</v>
      </c>
      <c r="B95" s="17"/>
      <c r="C95" s="17"/>
      <c r="D95" s="17"/>
      <c r="E95" s="17"/>
      <c r="F95" s="17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5"/>
      <c r="T95" s="25"/>
      <c r="U95" s="25"/>
      <c r="V95" s="30"/>
      <c r="W95" s="30"/>
      <c r="X95" s="30"/>
      <c r="Y95" s="30"/>
      <c r="Z95" s="30"/>
      <c r="AA95" s="30"/>
      <c r="AB95" s="30"/>
      <c r="AC95" s="15"/>
      <c r="AD95" s="15"/>
      <c r="AE95" s="30"/>
      <c r="AF95" s="30"/>
      <c r="AG95" s="30"/>
      <c r="AH95" s="30"/>
      <c r="AI95" s="30"/>
      <c r="AJ95" s="30"/>
      <c r="AK95" s="30"/>
      <c r="AL95" s="27"/>
      <c r="AM95" s="27"/>
      <c r="AN95" s="27"/>
      <c r="AO95" s="27"/>
      <c r="AP95" s="27"/>
      <c r="AQ95" s="27"/>
    </row>
    <row r="96" spans="1:43" ht="18.75" customHeight="1" x14ac:dyDescent="0.15">
      <c r="A96" s="30">
        <v>49</v>
      </c>
      <c r="B96" s="17"/>
      <c r="C96" s="17"/>
      <c r="D96" s="17"/>
      <c r="E96" s="17"/>
      <c r="F96" s="17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5"/>
      <c r="T96" s="25"/>
      <c r="U96" s="25"/>
      <c r="V96" s="30"/>
      <c r="W96" s="30"/>
      <c r="X96" s="30"/>
      <c r="Y96" s="30"/>
      <c r="Z96" s="30"/>
      <c r="AA96" s="30"/>
      <c r="AB96" s="30"/>
      <c r="AC96" s="15"/>
      <c r="AD96" s="15"/>
      <c r="AE96" s="30"/>
      <c r="AF96" s="30"/>
      <c r="AG96" s="30"/>
      <c r="AH96" s="30"/>
      <c r="AI96" s="30"/>
      <c r="AJ96" s="30"/>
      <c r="AK96" s="30"/>
      <c r="AL96" s="27"/>
      <c r="AM96" s="27"/>
      <c r="AN96" s="27"/>
      <c r="AO96" s="27"/>
      <c r="AP96" s="27"/>
      <c r="AQ96" s="27"/>
    </row>
    <row r="97" spans="1:43" ht="18.75" customHeight="1" x14ac:dyDescent="0.15">
      <c r="A97" s="30">
        <v>50</v>
      </c>
      <c r="B97" s="17"/>
      <c r="C97" s="17"/>
      <c r="D97" s="17"/>
      <c r="E97" s="17"/>
      <c r="F97" s="17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5"/>
      <c r="T97" s="25"/>
      <c r="U97" s="25"/>
      <c r="V97" s="30"/>
      <c r="W97" s="30"/>
      <c r="X97" s="30"/>
      <c r="Y97" s="30"/>
      <c r="Z97" s="30"/>
      <c r="AA97" s="30"/>
      <c r="AB97" s="30"/>
      <c r="AC97" s="15"/>
      <c r="AD97" s="15"/>
      <c r="AE97" s="30"/>
      <c r="AF97" s="30"/>
      <c r="AG97" s="30"/>
      <c r="AH97" s="30"/>
      <c r="AI97" s="30"/>
      <c r="AJ97" s="30"/>
      <c r="AK97" s="30"/>
      <c r="AL97" s="27"/>
      <c r="AM97" s="27"/>
      <c r="AN97" s="27"/>
      <c r="AO97" s="27"/>
      <c r="AP97" s="27"/>
      <c r="AQ97" s="27"/>
    </row>
    <row r="98" spans="1:43" ht="18.75" customHeight="1" x14ac:dyDescent="0.15">
      <c r="A98" s="30">
        <v>51</v>
      </c>
      <c r="B98" s="17"/>
      <c r="C98" s="17"/>
      <c r="D98" s="17"/>
      <c r="E98" s="17"/>
      <c r="F98" s="17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5"/>
      <c r="T98" s="25"/>
      <c r="U98" s="25"/>
      <c r="V98" s="30"/>
      <c r="W98" s="30"/>
      <c r="X98" s="30"/>
      <c r="Y98" s="30"/>
      <c r="Z98" s="30"/>
      <c r="AA98" s="30"/>
      <c r="AB98" s="30"/>
      <c r="AC98" s="15"/>
      <c r="AD98" s="15"/>
      <c r="AE98" s="30"/>
      <c r="AF98" s="30"/>
      <c r="AG98" s="30"/>
      <c r="AH98" s="30"/>
      <c r="AI98" s="30"/>
      <c r="AJ98" s="30"/>
      <c r="AK98" s="30"/>
      <c r="AL98" s="27"/>
      <c r="AM98" s="27"/>
      <c r="AN98" s="27"/>
      <c r="AO98" s="27"/>
      <c r="AP98" s="27"/>
      <c r="AQ98" s="27"/>
    </row>
    <row r="99" spans="1:43" ht="18.75" customHeight="1" x14ac:dyDescent="0.15">
      <c r="A99" s="30">
        <v>52</v>
      </c>
      <c r="B99" s="17"/>
      <c r="C99" s="17"/>
      <c r="D99" s="17"/>
      <c r="E99" s="17"/>
      <c r="F99" s="17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5"/>
      <c r="T99" s="25"/>
      <c r="U99" s="25"/>
      <c r="V99" s="30"/>
      <c r="W99" s="30"/>
      <c r="X99" s="30"/>
      <c r="Y99" s="30"/>
      <c r="Z99" s="30"/>
      <c r="AA99" s="30"/>
      <c r="AB99" s="30"/>
      <c r="AC99" s="15"/>
      <c r="AD99" s="15"/>
      <c r="AE99" s="30"/>
      <c r="AF99" s="30"/>
      <c r="AG99" s="30"/>
      <c r="AH99" s="30"/>
      <c r="AI99" s="30"/>
      <c r="AJ99" s="30"/>
      <c r="AK99" s="30"/>
      <c r="AL99" s="27"/>
      <c r="AM99" s="27"/>
      <c r="AN99" s="27"/>
      <c r="AO99" s="27"/>
      <c r="AP99" s="27"/>
      <c r="AQ99" s="27"/>
    </row>
    <row r="100" spans="1:43" ht="18.75" customHeight="1" x14ac:dyDescent="0.15">
      <c r="A100" s="30">
        <v>53</v>
      </c>
      <c r="B100" s="17"/>
      <c r="C100" s="17"/>
      <c r="D100" s="17"/>
      <c r="E100" s="17"/>
      <c r="F100" s="17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5"/>
      <c r="T100" s="25"/>
      <c r="U100" s="25"/>
      <c r="V100" s="30"/>
      <c r="W100" s="30"/>
      <c r="X100" s="30"/>
      <c r="Y100" s="30"/>
      <c r="Z100" s="30"/>
      <c r="AA100" s="30"/>
      <c r="AB100" s="30"/>
      <c r="AC100" s="15"/>
      <c r="AD100" s="15"/>
      <c r="AE100" s="30"/>
      <c r="AF100" s="30"/>
      <c r="AG100" s="30"/>
      <c r="AH100" s="30"/>
      <c r="AI100" s="30"/>
      <c r="AJ100" s="30"/>
      <c r="AK100" s="30"/>
      <c r="AL100" s="27"/>
      <c r="AM100" s="27"/>
      <c r="AN100" s="27"/>
      <c r="AO100" s="27"/>
      <c r="AP100" s="27"/>
      <c r="AQ100" s="27"/>
    </row>
    <row r="101" spans="1:43" ht="18.75" customHeight="1" x14ac:dyDescent="0.15">
      <c r="A101" s="30">
        <v>54</v>
      </c>
      <c r="B101" s="17"/>
      <c r="C101" s="17"/>
      <c r="D101" s="17"/>
      <c r="E101" s="17"/>
      <c r="F101" s="17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5"/>
      <c r="T101" s="25"/>
      <c r="U101" s="25"/>
      <c r="V101" s="30"/>
      <c r="W101" s="30"/>
      <c r="X101" s="30"/>
      <c r="Y101" s="30"/>
      <c r="Z101" s="30"/>
      <c r="AA101" s="30"/>
      <c r="AB101" s="30"/>
      <c r="AC101" s="15"/>
      <c r="AD101" s="15"/>
      <c r="AE101" s="30"/>
      <c r="AF101" s="30"/>
      <c r="AG101" s="30"/>
      <c r="AH101" s="30"/>
      <c r="AI101" s="30"/>
      <c r="AJ101" s="30"/>
      <c r="AK101" s="30"/>
      <c r="AL101" s="27"/>
      <c r="AM101" s="27"/>
      <c r="AN101" s="27"/>
      <c r="AO101" s="27"/>
      <c r="AP101" s="27"/>
      <c r="AQ101" s="27"/>
    </row>
    <row r="102" spans="1:43" ht="18.75" customHeight="1" x14ac:dyDescent="0.15">
      <c r="A102" s="30">
        <v>55</v>
      </c>
      <c r="B102" s="17"/>
      <c r="C102" s="17"/>
      <c r="D102" s="17"/>
      <c r="E102" s="17"/>
      <c r="F102" s="17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5"/>
      <c r="T102" s="25"/>
      <c r="U102" s="25"/>
      <c r="V102" s="30"/>
      <c r="W102" s="30"/>
      <c r="X102" s="30"/>
      <c r="Y102" s="30"/>
      <c r="Z102" s="30"/>
      <c r="AA102" s="30"/>
      <c r="AB102" s="30"/>
      <c r="AC102" s="15"/>
      <c r="AD102" s="15"/>
      <c r="AE102" s="30"/>
      <c r="AF102" s="30"/>
      <c r="AG102" s="30"/>
      <c r="AH102" s="30"/>
      <c r="AI102" s="30"/>
      <c r="AJ102" s="30"/>
      <c r="AK102" s="30"/>
      <c r="AL102" s="27"/>
      <c r="AM102" s="27"/>
      <c r="AN102" s="27"/>
      <c r="AO102" s="27"/>
      <c r="AP102" s="27"/>
      <c r="AQ102" s="27"/>
    </row>
    <row r="103" spans="1:43" ht="18.75" customHeight="1" x14ac:dyDescent="0.15">
      <c r="A103" s="30">
        <v>56</v>
      </c>
      <c r="B103" s="17"/>
      <c r="C103" s="17"/>
      <c r="D103" s="17"/>
      <c r="E103" s="17"/>
      <c r="F103" s="17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5"/>
      <c r="T103" s="25"/>
      <c r="U103" s="25"/>
      <c r="V103" s="30"/>
      <c r="W103" s="30"/>
      <c r="X103" s="30"/>
      <c r="Y103" s="30"/>
      <c r="Z103" s="30"/>
      <c r="AA103" s="30"/>
      <c r="AB103" s="30"/>
      <c r="AC103" s="15"/>
      <c r="AD103" s="15"/>
      <c r="AE103" s="30"/>
      <c r="AF103" s="30"/>
      <c r="AG103" s="30"/>
      <c r="AH103" s="30"/>
      <c r="AI103" s="30"/>
      <c r="AJ103" s="30"/>
      <c r="AK103" s="30"/>
      <c r="AL103" s="27"/>
      <c r="AM103" s="27"/>
      <c r="AN103" s="27"/>
      <c r="AO103" s="27"/>
      <c r="AP103" s="27"/>
      <c r="AQ103" s="27"/>
    </row>
    <row r="104" spans="1:43" ht="18.75" customHeight="1" x14ac:dyDescent="0.15">
      <c r="A104" s="30">
        <v>57</v>
      </c>
      <c r="B104" s="17"/>
      <c r="C104" s="17"/>
      <c r="D104" s="17"/>
      <c r="E104" s="17"/>
      <c r="F104" s="17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5"/>
      <c r="T104" s="25"/>
      <c r="U104" s="25"/>
      <c r="V104" s="30"/>
      <c r="W104" s="30"/>
      <c r="X104" s="30"/>
      <c r="Y104" s="30"/>
      <c r="Z104" s="30"/>
      <c r="AA104" s="30"/>
      <c r="AB104" s="30"/>
      <c r="AC104" s="15"/>
      <c r="AD104" s="15"/>
      <c r="AE104" s="30"/>
      <c r="AF104" s="30"/>
      <c r="AG104" s="30"/>
      <c r="AH104" s="30"/>
      <c r="AI104" s="30"/>
      <c r="AJ104" s="30"/>
      <c r="AK104" s="30"/>
      <c r="AL104" s="27"/>
      <c r="AM104" s="27"/>
      <c r="AN104" s="27"/>
      <c r="AO104" s="27"/>
      <c r="AP104" s="27"/>
      <c r="AQ104" s="27"/>
    </row>
    <row r="105" spans="1:43" ht="18.75" customHeight="1" x14ac:dyDescent="0.15">
      <c r="A105" s="30">
        <v>58</v>
      </c>
      <c r="B105" s="17"/>
      <c r="C105" s="17"/>
      <c r="D105" s="17"/>
      <c r="E105" s="17"/>
      <c r="F105" s="17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5"/>
      <c r="T105" s="25"/>
      <c r="U105" s="25"/>
      <c r="V105" s="30"/>
      <c r="W105" s="30"/>
      <c r="X105" s="30"/>
      <c r="Y105" s="30"/>
      <c r="Z105" s="30"/>
      <c r="AA105" s="30"/>
      <c r="AB105" s="30"/>
      <c r="AC105" s="15"/>
      <c r="AD105" s="15"/>
      <c r="AE105" s="30"/>
      <c r="AF105" s="30"/>
      <c r="AG105" s="30"/>
      <c r="AH105" s="30"/>
      <c r="AI105" s="30"/>
      <c r="AJ105" s="30"/>
      <c r="AK105" s="30"/>
      <c r="AL105" s="27"/>
      <c r="AM105" s="27"/>
      <c r="AN105" s="27"/>
      <c r="AO105" s="27"/>
      <c r="AP105" s="27"/>
      <c r="AQ105" s="27"/>
    </row>
    <row r="106" spans="1:43" ht="18.75" customHeight="1" x14ac:dyDescent="0.15">
      <c r="A106" s="30">
        <v>59</v>
      </c>
      <c r="B106" s="17"/>
      <c r="C106" s="17"/>
      <c r="D106" s="17"/>
      <c r="E106" s="17"/>
      <c r="F106" s="17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5"/>
      <c r="T106" s="25"/>
      <c r="U106" s="25"/>
      <c r="V106" s="30"/>
      <c r="W106" s="30"/>
      <c r="X106" s="30"/>
      <c r="Y106" s="30"/>
      <c r="Z106" s="30"/>
      <c r="AA106" s="30"/>
      <c r="AB106" s="30"/>
      <c r="AC106" s="15"/>
      <c r="AD106" s="15"/>
      <c r="AE106" s="30"/>
      <c r="AF106" s="30"/>
      <c r="AG106" s="30"/>
      <c r="AH106" s="30"/>
      <c r="AI106" s="30"/>
      <c r="AJ106" s="30"/>
      <c r="AK106" s="30"/>
      <c r="AL106" s="27"/>
      <c r="AM106" s="27"/>
      <c r="AN106" s="27"/>
      <c r="AO106" s="27"/>
      <c r="AP106" s="27"/>
      <c r="AQ106" s="27"/>
    </row>
    <row r="107" spans="1:43" ht="18.75" customHeight="1" x14ac:dyDescent="0.15">
      <c r="A107" s="30">
        <v>60</v>
      </c>
      <c r="B107" s="17"/>
      <c r="C107" s="17"/>
      <c r="D107" s="17"/>
      <c r="E107" s="17"/>
      <c r="F107" s="17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5"/>
      <c r="T107" s="25"/>
      <c r="U107" s="25"/>
      <c r="V107" s="30"/>
      <c r="W107" s="30"/>
      <c r="X107" s="30"/>
      <c r="Y107" s="30"/>
      <c r="Z107" s="30"/>
      <c r="AA107" s="30"/>
      <c r="AB107" s="30"/>
      <c r="AC107" s="15"/>
      <c r="AD107" s="15"/>
      <c r="AE107" s="30"/>
      <c r="AF107" s="30"/>
      <c r="AG107" s="30"/>
      <c r="AH107" s="30"/>
      <c r="AI107" s="30"/>
      <c r="AJ107" s="30"/>
      <c r="AK107" s="30"/>
      <c r="AL107" s="27"/>
      <c r="AM107" s="27"/>
      <c r="AN107" s="27"/>
      <c r="AO107" s="27"/>
      <c r="AP107" s="27"/>
      <c r="AQ107" s="27"/>
    </row>
    <row r="108" spans="1:43" ht="18.75" customHeight="1" x14ac:dyDescent="0.15">
      <c r="AB108" s="30">
        <f>SUM(AB48:AB107)</f>
        <v>165.86962113902118</v>
      </c>
    </row>
  </sheetData>
  <mergeCells count="13">
    <mergeCell ref="B3:B5"/>
    <mergeCell ref="C3:E3"/>
    <mergeCell ref="F3:H3"/>
    <mergeCell ref="I3:K3"/>
    <mergeCell ref="G45:I45"/>
    <mergeCell ref="J45:L45"/>
    <mergeCell ref="AL45:AQ45"/>
    <mergeCell ref="M45:O45"/>
    <mergeCell ref="P45:R45"/>
    <mergeCell ref="S45:U45"/>
    <mergeCell ref="V45:X45"/>
    <mergeCell ref="AF45:AH45"/>
    <mergeCell ref="AI45:AK45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有限変形理論</vt:lpstr>
      <vt:lpstr>Sheet2</vt:lpstr>
      <vt:lpstr>Sheet3</vt:lpstr>
    </vt:vector>
  </TitlesOfParts>
  <Company>航空宇宙カンパニー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滝 敏美</dc:creator>
  <cp:lastModifiedBy>滝 敏美</cp:lastModifiedBy>
  <dcterms:created xsi:type="dcterms:W3CDTF">2015-05-27T06:21:56Z</dcterms:created>
  <dcterms:modified xsi:type="dcterms:W3CDTF">2019-08-22T22:49:12Z</dcterms:modified>
</cp:coreProperties>
</file>